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0" yWindow="-180" windowWidth="12570" windowHeight="11760" tabRatio="840"/>
  </bookViews>
  <sheets>
    <sheet name="Summary" sheetId="11" r:id="rId1"/>
    <sheet name="1. General Items" sheetId="1" r:id="rId2"/>
    <sheet name="2,Lucr de preg" sheetId="15" r:id="rId3"/>
    <sheet name="3, Terasamente" sheetId="17" r:id="rId4"/>
    <sheet name="4, Sist Rut" sheetId="19" r:id="rId5"/>
    <sheet name="5,Evacuarea  apelor" sheetId="21" r:id="rId6"/>
    <sheet name="6. Poduri" sheetId="28" r:id="rId7"/>
    <sheet name="7,Masuri contra def" sheetId="27" r:id="rId8"/>
    <sheet name="8,Indicat, marcaj cu schimb" sheetId="23" r:id="rId9"/>
    <sheet name="9, Drum later" sheetId="25" r:id="rId10"/>
    <sheet name="10. Dayworks" sheetId="10" r:id="rId11"/>
    <sheet name="Лист1" sheetId="29" r:id="rId12"/>
  </sheets>
  <definedNames>
    <definedName name="_Toc351792025" localSheetId="2">'2,Lucr de preg'!#REF!</definedName>
    <definedName name="_Toc351792026" localSheetId="2">'2,Lucr de preg'!#REF!</definedName>
    <definedName name="_xlnm.Print_Titles" localSheetId="6">'6. Poduri'!$23:$24</definedName>
    <definedName name="_xlnm.Print_Area" localSheetId="10">'10. Dayworks'!$B$2:$H$152</definedName>
  </definedNames>
  <calcPr calcId="144525"/>
</workbook>
</file>

<file path=xl/calcChain.xml><?xml version="1.0" encoding="utf-8"?>
<calcChain xmlns="http://schemas.openxmlformats.org/spreadsheetml/2006/main">
  <c r="G15" i="1" l="1"/>
  <c r="E21" i="11" l="1"/>
  <c r="H84" i="10" l="1"/>
  <c r="H82" i="10"/>
  <c r="H80" i="10"/>
  <c r="H78" i="10"/>
  <c r="H76" i="10"/>
  <c r="G21" i="19" l="1"/>
  <c r="G19" i="19"/>
  <c r="G193" i="28" l="1"/>
  <c r="G194" i="28"/>
  <c r="G168" i="28"/>
  <c r="G142" i="28"/>
  <c r="G143" i="28"/>
  <c r="G144" i="28"/>
  <c r="G113" i="28"/>
  <c r="G114" i="28"/>
  <c r="G115" i="28"/>
  <c r="G56" i="28"/>
  <c r="G57" i="28"/>
  <c r="G58" i="28"/>
  <c r="G28" i="28"/>
  <c r="G29" i="28"/>
  <c r="G30" i="28"/>
  <c r="G20" i="21"/>
  <c r="G19" i="21"/>
  <c r="G16" i="21"/>
  <c r="G14" i="19"/>
  <c r="G10" i="17"/>
  <c r="G167" i="28"/>
  <c r="G84" i="28"/>
  <c r="G85" i="28"/>
  <c r="G86" i="28"/>
  <c r="G13" i="19"/>
  <c r="G40" i="25"/>
  <c r="G17" i="23"/>
  <c r="G192" i="28" l="1"/>
  <c r="G191" i="28"/>
  <c r="G190" i="28"/>
  <c r="G206" i="28"/>
  <c r="G205" i="28"/>
  <c r="G204" i="28"/>
  <c r="G203" i="28"/>
  <c r="G202" i="28"/>
  <c r="G201" i="28"/>
  <c r="G200" i="28"/>
  <c r="G199" i="28"/>
  <c r="G198" i="28"/>
  <c r="G197" i="28"/>
  <c r="G196" i="28"/>
  <c r="G195" i="28"/>
  <c r="G181" i="28"/>
  <c r="G180" i="28"/>
  <c r="G179" i="28"/>
  <c r="G178" i="28"/>
  <c r="G177" i="28"/>
  <c r="G176" i="28"/>
  <c r="G175" i="28"/>
  <c r="G174" i="28"/>
  <c r="G173" i="28"/>
  <c r="G172" i="28"/>
  <c r="G171" i="28"/>
  <c r="G170" i="28"/>
  <c r="G169" i="28"/>
  <c r="G166" i="28"/>
  <c r="G157" i="28"/>
  <c r="G156" i="28"/>
  <c r="G155" i="28"/>
  <c r="G154" i="28"/>
  <c r="G153" i="28"/>
  <c r="G152" i="28"/>
  <c r="G151" i="28"/>
  <c r="G150" i="28"/>
  <c r="G149" i="28"/>
  <c r="G148" i="28"/>
  <c r="G147" i="28"/>
  <c r="G146" i="28"/>
  <c r="G145" i="28"/>
  <c r="G141" i="28"/>
  <c r="G140" i="28"/>
  <c r="G139" i="28"/>
  <c r="G130" i="28"/>
  <c r="G129" i="28"/>
  <c r="G128" i="28"/>
  <c r="G127" i="28"/>
  <c r="G126" i="28"/>
  <c r="G125" i="28"/>
  <c r="G124" i="28"/>
  <c r="G123" i="28"/>
  <c r="G122" i="28"/>
  <c r="G121" i="28"/>
  <c r="G120" i="28"/>
  <c r="G119" i="28"/>
  <c r="G118" i="28"/>
  <c r="G117" i="28"/>
  <c r="G116" i="28"/>
  <c r="G112" i="28"/>
  <c r="G111" i="28"/>
  <c r="G110" i="28"/>
  <c r="G101" i="28"/>
  <c r="G100" i="28"/>
  <c r="G99" i="28"/>
  <c r="G98" i="28"/>
  <c r="G97" i="28"/>
  <c r="G96" i="28"/>
  <c r="G95" i="28"/>
  <c r="G94" i="28"/>
  <c r="G93" i="28"/>
  <c r="G92" i="28"/>
  <c r="G91" i="28"/>
  <c r="G90" i="28"/>
  <c r="G89" i="28"/>
  <c r="G88" i="28"/>
  <c r="G87" i="28"/>
  <c r="G83" i="28"/>
  <c r="G82" i="28"/>
  <c r="G81" i="28"/>
  <c r="G54" i="28"/>
  <c r="G55" i="28"/>
  <c r="G59" i="28"/>
  <c r="G60" i="28"/>
  <c r="G61" i="28"/>
  <c r="G62" i="28"/>
  <c r="G63" i="28"/>
  <c r="G64" i="28"/>
  <c r="G65" i="28"/>
  <c r="G66" i="28"/>
  <c r="G67" i="28"/>
  <c r="G68" i="28"/>
  <c r="G69" i="28"/>
  <c r="G70" i="28"/>
  <c r="G71" i="28"/>
  <c r="G72" i="28"/>
  <c r="G73" i="28"/>
  <c r="G53" i="28"/>
  <c r="G26" i="28"/>
  <c r="G27" i="28"/>
  <c r="G31" i="28"/>
  <c r="G32" i="28"/>
  <c r="G33" i="28"/>
  <c r="G34" i="28"/>
  <c r="G35" i="28"/>
  <c r="G36" i="28"/>
  <c r="G37" i="28"/>
  <c r="G38" i="28"/>
  <c r="G39" i="28"/>
  <c r="G40" i="28"/>
  <c r="G41" i="28"/>
  <c r="G42" i="28"/>
  <c r="G43" i="28"/>
  <c r="G44" i="28"/>
  <c r="G45" i="28"/>
  <c r="G25" i="28"/>
  <c r="G12" i="21"/>
  <c r="G75" i="28" l="1"/>
  <c r="D7" i="28" s="1"/>
  <c r="G47" i="28"/>
  <c r="D5" i="28" s="1"/>
  <c r="G208" i="28"/>
  <c r="D17" i="28" s="1"/>
  <c r="G183" i="28"/>
  <c r="D15" i="28" s="1"/>
  <c r="G103" i="28"/>
  <c r="D9" i="28" s="1"/>
  <c r="G159" i="28"/>
  <c r="D13" i="28" s="1"/>
  <c r="G132" i="28"/>
  <c r="D11" i="28" s="1"/>
  <c r="D19" i="28" l="1"/>
  <c r="E19" i="11" s="1"/>
  <c r="H16" i="15"/>
  <c r="H11" i="15"/>
  <c r="H12" i="15"/>
  <c r="H13" i="15"/>
  <c r="H14" i="15"/>
  <c r="H15" i="15"/>
  <c r="H10" i="15"/>
  <c r="G34" i="25"/>
  <c r="G35" i="25"/>
  <c r="G36" i="25"/>
  <c r="G37" i="25"/>
  <c r="G38" i="25"/>
  <c r="G39" i="25"/>
  <c r="G33" i="25"/>
  <c r="G51" i="25"/>
  <c r="G50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10" i="23"/>
  <c r="G11" i="23"/>
  <c r="G12" i="23"/>
  <c r="G13" i="23"/>
  <c r="G14" i="23"/>
  <c r="G15" i="23"/>
  <c r="G16" i="23"/>
  <c r="G9" i="23"/>
  <c r="G19" i="23"/>
  <c r="G18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20" i="23"/>
  <c r="G8" i="21"/>
  <c r="G9" i="21"/>
  <c r="G10" i="21"/>
  <c r="G11" i="21"/>
  <c r="G13" i="21"/>
  <c r="G14" i="21"/>
  <c r="G15" i="21"/>
  <c r="G17" i="21"/>
  <c r="G18" i="21"/>
  <c r="G21" i="21"/>
  <c r="G7" i="21"/>
  <c r="G7" i="19"/>
  <c r="G8" i="19"/>
  <c r="G9" i="19"/>
  <c r="G10" i="19"/>
  <c r="G11" i="19"/>
  <c r="G12" i="19"/>
  <c r="G15" i="19"/>
  <c r="G16" i="19"/>
  <c r="G17" i="19"/>
  <c r="G18" i="19"/>
  <c r="G20" i="19"/>
  <c r="G22" i="19"/>
  <c r="G23" i="19"/>
  <c r="G6" i="19"/>
  <c r="G9" i="17"/>
  <c r="G11" i="17"/>
  <c r="G12" i="17"/>
  <c r="G13" i="17"/>
  <c r="G14" i="17"/>
  <c r="G8" i="17"/>
  <c r="H9" i="15"/>
  <c r="J10" i="11"/>
  <c r="J12" i="11"/>
  <c r="J14" i="11"/>
  <c r="J16" i="11"/>
  <c r="J18" i="11"/>
  <c r="J20" i="11"/>
  <c r="J22" i="11"/>
  <c r="J24" i="11"/>
  <c r="J26" i="11"/>
  <c r="F23" i="11"/>
  <c r="H74" i="10"/>
  <c r="H72" i="10"/>
  <c r="H70" i="10"/>
  <c r="H68" i="10"/>
  <c r="H66" i="10"/>
  <c r="H64" i="10"/>
  <c r="H62" i="10"/>
  <c r="H60" i="10"/>
  <c r="H58" i="10"/>
  <c r="H56" i="10"/>
  <c r="H127" i="10"/>
  <c r="H125" i="10"/>
  <c r="H123" i="10"/>
  <c r="H121" i="10"/>
  <c r="H119" i="10"/>
  <c r="H117" i="10"/>
  <c r="H115" i="10"/>
  <c r="H113" i="10"/>
  <c r="H111" i="10"/>
  <c r="H109" i="10"/>
  <c r="H107" i="10"/>
  <c r="H105" i="10"/>
  <c r="H29" i="10"/>
  <c r="H27" i="10"/>
  <c r="H25" i="10"/>
  <c r="H23" i="10"/>
  <c r="H21" i="10"/>
  <c r="H19" i="10"/>
  <c r="H17" i="10"/>
  <c r="H15" i="10"/>
  <c r="H13" i="10"/>
  <c r="H11" i="10"/>
  <c r="H9" i="10"/>
  <c r="G10" i="1"/>
  <c r="G11" i="1"/>
  <c r="G12" i="1"/>
  <c r="G13" i="1"/>
  <c r="G14" i="1"/>
  <c r="G9" i="1"/>
  <c r="G23" i="11"/>
  <c r="G9" i="11"/>
  <c r="F9" i="11"/>
  <c r="F19" i="11"/>
  <c r="G19" i="11"/>
  <c r="H19" i="11"/>
  <c r="H21" i="11"/>
  <c r="J21" i="11" s="1"/>
  <c r="H142" i="10" l="1"/>
  <c r="H148" i="10" s="1"/>
  <c r="H46" i="10"/>
  <c r="H146" i="10" s="1"/>
  <c r="H95" i="10"/>
  <c r="H147" i="10" s="1"/>
  <c r="G17" i="1"/>
  <c r="G23" i="21"/>
  <c r="E17" i="11" s="1"/>
  <c r="G25" i="25"/>
  <c r="G58" i="25" s="1"/>
  <c r="G25" i="19"/>
  <c r="E15" i="11" s="1"/>
  <c r="G42" i="25"/>
  <c r="G59" i="25" s="1"/>
  <c r="G53" i="25"/>
  <c r="G60" i="25" s="1"/>
  <c r="G36" i="23"/>
  <c r="E23" i="11" s="1"/>
  <c r="H18" i="15"/>
  <c r="H25" i="11"/>
  <c r="F25" i="11"/>
  <c r="G25" i="11"/>
  <c r="H23" i="11"/>
  <c r="J23" i="11" s="1"/>
  <c r="G15" i="11"/>
  <c r="H15" i="11"/>
  <c r="F15" i="11"/>
  <c r="G16" i="17"/>
  <c r="E13" i="11" s="1"/>
  <c r="G13" i="11"/>
  <c r="F13" i="11"/>
  <c r="H19" i="15"/>
  <c r="E11" i="11" s="1"/>
  <c r="J19" i="11"/>
  <c r="G17" i="11"/>
  <c r="F17" i="11"/>
  <c r="H17" i="11"/>
  <c r="F11" i="11"/>
  <c r="G11" i="11"/>
  <c r="H11" i="11"/>
  <c r="H13" i="11"/>
  <c r="H151" i="10" l="1"/>
  <c r="H9" i="11"/>
  <c r="J9" i="11" s="1"/>
  <c r="E9" i="11"/>
  <c r="G27" i="11"/>
  <c r="F27" i="11"/>
  <c r="E27" i="11"/>
  <c r="H27" i="11"/>
  <c r="G62" i="25"/>
  <c r="E25" i="11" s="1"/>
  <c r="J25" i="11"/>
  <c r="J15" i="11"/>
  <c r="J13" i="11"/>
  <c r="G29" i="11"/>
  <c r="G31" i="11" s="1"/>
  <c r="G32" i="11" s="1"/>
  <c r="F29" i="11"/>
  <c r="F31" i="11" s="1"/>
  <c r="F32" i="11" s="1"/>
  <c r="J17" i="11"/>
  <c r="J11" i="11"/>
  <c r="H29" i="11" l="1"/>
  <c r="H31" i="11" s="1"/>
  <c r="H32" i="11" s="1"/>
  <c r="E29" i="11"/>
  <c r="E32" i="11" s="1"/>
  <c r="J27" i="11"/>
</calcChain>
</file>

<file path=xl/sharedStrings.xml><?xml version="1.0" encoding="utf-8"?>
<sst xmlns="http://schemas.openxmlformats.org/spreadsheetml/2006/main" count="1114" uniqueCount="578">
  <si>
    <t>00401</t>
  </si>
  <si>
    <t>00402</t>
  </si>
  <si>
    <t>00802</t>
  </si>
  <si>
    <t>Provide Performance Bond</t>
  </si>
  <si>
    <t>10.1L</t>
  </si>
  <si>
    <t>10.2L</t>
  </si>
  <si>
    <t>10.3L</t>
  </si>
  <si>
    <t>10.4L</t>
  </si>
  <si>
    <t>10.5L</t>
  </si>
  <si>
    <t>10.6L</t>
  </si>
  <si>
    <t>10.7L</t>
  </si>
  <si>
    <t>10.8L</t>
  </si>
  <si>
    <t>10.9L</t>
  </si>
  <si>
    <t>10.10L</t>
  </si>
  <si>
    <t>10.11L</t>
  </si>
  <si>
    <t>10.1M</t>
  </si>
  <si>
    <t>10.2M</t>
  </si>
  <si>
    <t>10.3M</t>
  </si>
  <si>
    <t>10.4M</t>
  </si>
  <si>
    <t>10.5M</t>
  </si>
  <si>
    <t>10.6M</t>
  </si>
  <si>
    <t>ton</t>
  </si>
  <si>
    <t>10.7M</t>
  </si>
  <si>
    <t>10.8M</t>
  </si>
  <si>
    <t>10.9M</t>
  </si>
  <si>
    <t>10.10M</t>
  </si>
  <si>
    <t>10.1E</t>
  </si>
  <si>
    <t>10.2E</t>
  </si>
  <si>
    <t>10.3E</t>
  </si>
  <si>
    <t>10.4E</t>
  </si>
  <si>
    <t>10.5E</t>
  </si>
  <si>
    <t>10.6E</t>
  </si>
  <si>
    <t>10.7E</t>
  </si>
  <si>
    <t>10.8E</t>
  </si>
  <si>
    <t>10.9E</t>
  </si>
  <si>
    <t>10.10E</t>
  </si>
  <si>
    <t>10.11E</t>
  </si>
  <si>
    <t>10.12E</t>
  </si>
  <si>
    <t>9.  Miscellaneous Works</t>
  </si>
  <si>
    <t>Total General Items to Summary</t>
  </si>
  <si>
    <t>Total site clearance To Summary</t>
  </si>
  <si>
    <t>Labour</t>
  </si>
  <si>
    <t>Pay Item</t>
  </si>
  <si>
    <t>hr.</t>
  </si>
  <si>
    <t>Foreman/Ganger</t>
  </si>
  <si>
    <t>Carpenter</t>
  </si>
  <si>
    <t>Steelwork Erector</t>
  </si>
  <si>
    <t>Mason</t>
  </si>
  <si>
    <t>Bricklayer</t>
  </si>
  <si>
    <t>Equipment Operator</t>
  </si>
  <si>
    <t>Vehicle Operator</t>
  </si>
  <si>
    <t>Mechanic</t>
  </si>
  <si>
    <t>Assistant Mechanic</t>
  </si>
  <si>
    <t>Skilled Labour</t>
  </si>
  <si>
    <t>Un-skilled Labour</t>
  </si>
  <si>
    <t>TOTAL for Daywork: Labour</t>
  </si>
  <si>
    <t>Materials</t>
  </si>
  <si>
    <t>Concrete Culvert 600mm Diameter</t>
  </si>
  <si>
    <t>Concrete Culvert 900mm Diameter</t>
  </si>
  <si>
    <t>Concrete Culvert 1200mm Diameter</t>
  </si>
  <si>
    <t>Pvc Pipe 150mm diameter</t>
  </si>
  <si>
    <t>Pvc Pipe 100mm diameter (perforated)</t>
  </si>
  <si>
    <t>Cement</t>
  </si>
  <si>
    <t>Sand</t>
  </si>
  <si>
    <t>Aggregate</t>
  </si>
  <si>
    <t>Reinforcing Steel (High Yield)</t>
  </si>
  <si>
    <t>TOTAL for Daywork: Materials</t>
  </si>
  <si>
    <t>Equipment</t>
  </si>
  <si>
    <t>Tracked Excavator, 10 ton</t>
  </si>
  <si>
    <t>hr</t>
  </si>
  <si>
    <t>Rubber Tyred Excavator, 10 ton</t>
  </si>
  <si>
    <t>Small Grader 120HP</t>
  </si>
  <si>
    <t>Backhoe Loader Large 4WD</t>
  </si>
  <si>
    <t>Front End Loader CAT 936</t>
  </si>
  <si>
    <t>Tipper Trucks 4-6 m3</t>
  </si>
  <si>
    <t>Air compressor (5250l/m)</t>
  </si>
  <si>
    <t>Flatbed Transport Truck 10 tons</t>
  </si>
  <si>
    <t>Water Bowser 10 tons</t>
  </si>
  <si>
    <t>Concrete Mixers (500l)</t>
  </si>
  <si>
    <t>Vibrating Plate Compactor</t>
  </si>
  <si>
    <t>Jackhammer</t>
  </si>
  <si>
    <t>TOTAL for Daywork: Equipment</t>
  </si>
  <si>
    <t>Formwork</t>
  </si>
  <si>
    <t>10.  Schedule of Daywork Rates</t>
  </si>
  <si>
    <t>(Carried to Dayworks Summary)</t>
  </si>
  <si>
    <t>Total Dayworks carried to General Summary</t>
  </si>
  <si>
    <t>Signs, Markings and Guardrail</t>
  </si>
  <si>
    <t>Наименование работ</t>
  </si>
  <si>
    <t>2.01</t>
  </si>
  <si>
    <t xml:space="preserve">Surveying and setting out works </t>
  </si>
  <si>
    <t>km</t>
  </si>
  <si>
    <t>Sq.m</t>
  </si>
  <si>
    <t>2.03</t>
  </si>
  <si>
    <t>2.05</t>
  </si>
  <si>
    <t>Remove cable type Guard Rail</t>
  </si>
  <si>
    <t>Lin.m</t>
  </si>
  <si>
    <t>2.06</t>
  </si>
  <si>
    <t>Устройство объездного пути (ПК248+90-ПК250+13)</t>
  </si>
  <si>
    <t>Item
No</t>
  </si>
  <si>
    <t>3.01</t>
  </si>
  <si>
    <t>3.02</t>
  </si>
  <si>
    <t>3.04</t>
  </si>
  <si>
    <t>3.05</t>
  </si>
  <si>
    <t>3.06</t>
  </si>
  <si>
    <t>3.07</t>
  </si>
  <si>
    <t>Specn.
Ref</t>
  </si>
  <si>
    <t>4.01</t>
  </si>
  <si>
    <t>4.02</t>
  </si>
  <si>
    <t>4.03</t>
  </si>
  <si>
    <t>4.04</t>
  </si>
  <si>
    <t>Sq. m</t>
  </si>
  <si>
    <t>4.05</t>
  </si>
  <si>
    <t>4.06</t>
  </si>
  <si>
    <t>4.07</t>
  </si>
  <si>
    <t>4.08</t>
  </si>
  <si>
    <t>4.09</t>
  </si>
  <si>
    <t>4.10</t>
  </si>
  <si>
    <t>4.11</t>
  </si>
  <si>
    <t>4.12</t>
  </si>
  <si>
    <t>4.13</t>
  </si>
  <si>
    <t>4.14</t>
  </si>
  <si>
    <t>Drumuri laterale, Benzi de accelerare, decelerare, Locuri staţionare, etc</t>
  </si>
  <si>
    <t>Cu.m</t>
  </si>
  <si>
    <t>9A.1</t>
  </si>
  <si>
    <t>9A.2</t>
  </si>
  <si>
    <t>9A.3</t>
  </si>
  <si>
    <t>9A.4</t>
  </si>
  <si>
    <t>9A.5</t>
  </si>
  <si>
    <t>9A.6</t>
  </si>
  <si>
    <t>9B.1</t>
  </si>
  <si>
    <t>Item</t>
  </si>
  <si>
    <t>Description</t>
  </si>
  <si>
    <t>Units</t>
  </si>
  <si>
    <t>Quantity</t>
  </si>
  <si>
    <t>Rate</t>
  </si>
  <si>
    <t>Amount</t>
  </si>
  <si>
    <t>No.</t>
  </si>
  <si>
    <t xml:space="preserve"> Nr</t>
  </si>
  <si>
    <t>Codul</t>
  </si>
  <si>
    <t xml:space="preserve"> U/m</t>
  </si>
  <si>
    <t>Cantitate</t>
  </si>
  <si>
    <t xml:space="preserve"> crt</t>
  </si>
  <si>
    <t>articolului</t>
  </si>
  <si>
    <t>Восстановление и разбивка осей сооружений</t>
  </si>
  <si>
    <t>Корчевка деревьев до 150 мм и кустарника</t>
  </si>
  <si>
    <t>Clearing brush, undergrowth and vegetation and removal of topsoil</t>
  </si>
  <si>
    <t xml:space="preserve">Корчевка деревьев &gt; 150 мм </t>
  </si>
  <si>
    <t>Trees clearance</t>
  </si>
  <si>
    <t>Lin.m.</t>
  </si>
  <si>
    <t>Разборка металлического ограждения</t>
  </si>
  <si>
    <t>Разборка существующего бордюра</t>
  </si>
  <si>
    <t>Removal of existing kerbs</t>
  </si>
  <si>
    <t>Разборка существующих дорожных знаков</t>
  </si>
  <si>
    <t>Traffic signs removal</t>
  </si>
  <si>
    <t>Разборка километровых знаков</t>
  </si>
  <si>
    <t>Shape and compact subgrade</t>
  </si>
  <si>
    <t>Trimming and shaping of slopes</t>
  </si>
  <si>
    <t xml:space="preserve">Placing of topsoil in nominal 150mm layer  </t>
  </si>
  <si>
    <t>Sq.m.</t>
  </si>
  <si>
    <t>Tonnes</t>
  </si>
  <si>
    <t>Precast concrete kerbing and backing</t>
  </si>
  <si>
    <t>Number</t>
  </si>
  <si>
    <t>Cleaning of existing culverts</t>
  </si>
  <si>
    <t>Specn.</t>
  </si>
  <si>
    <t>Unit</t>
  </si>
  <si>
    <t>No</t>
  </si>
  <si>
    <t>Ref.</t>
  </si>
  <si>
    <t>Descrition</t>
  </si>
  <si>
    <t>Sum</t>
  </si>
  <si>
    <t>Months</t>
  </si>
  <si>
    <t>Provide, Furnish and equip Contract Office</t>
  </si>
  <si>
    <t>Maintain Contract Office</t>
  </si>
  <si>
    <t>Provide and Equip Site Laboratory and Office</t>
  </si>
  <si>
    <t>Provide Insurances</t>
  </si>
  <si>
    <t>00501</t>
  </si>
  <si>
    <t>00801</t>
  </si>
  <si>
    <t>Manage and maintain traffic throughout the period of he Works</t>
  </si>
  <si>
    <t>00701</t>
  </si>
  <si>
    <t>1.   General Items</t>
  </si>
  <si>
    <t>Grand Summary</t>
  </si>
  <si>
    <t>General Summary</t>
  </si>
  <si>
    <t>General Items</t>
  </si>
  <si>
    <t>Bill No. 2</t>
  </si>
  <si>
    <t>Site Clearance</t>
  </si>
  <si>
    <t>Bill No. 3</t>
  </si>
  <si>
    <t>Earthworks</t>
  </si>
  <si>
    <t>Bill No. 4</t>
  </si>
  <si>
    <t>Pavement</t>
  </si>
  <si>
    <t>Bridgeworks</t>
  </si>
  <si>
    <t>Bill No. 6</t>
  </si>
  <si>
    <t>Bill No. 7</t>
  </si>
  <si>
    <t>Miscellaneous Works</t>
  </si>
  <si>
    <t>Bill No. 9</t>
  </si>
  <si>
    <t>Slip Remedial Works</t>
  </si>
  <si>
    <t>Dayworks</t>
  </si>
  <si>
    <t>Subtotal of Bills</t>
  </si>
  <si>
    <t>Bill No. 8</t>
  </si>
  <si>
    <t>Bill No. 10</t>
  </si>
  <si>
    <t>Bill No. 1</t>
  </si>
  <si>
    <t>Item No.</t>
  </si>
  <si>
    <t>Quantitiy</t>
  </si>
  <si>
    <t>Geotextile fabric Type 1 in reinforcement to Embankment</t>
  </si>
  <si>
    <t>Terasamente</t>
  </si>
  <si>
    <t>Sistem rutier</t>
  </si>
  <si>
    <t>Total Estimated Price</t>
  </si>
  <si>
    <t>EUROS</t>
  </si>
  <si>
    <t>Not Used</t>
  </si>
  <si>
    <t>Lucrari de pregatire a santierului</t>
  </si>
  <si>
    <t>Evacuarea apelor</t>
  </si>
  <si>
    <t>Poduri</t>
  </si>
  <si>
    <t>Indicatoare, marcaje si parapeti rutiere</t>
  </si>
  <si>
    <t>Masuri contra deformaţiilor de teren</t>
  </si>
  <si>
    <t>Contract 1</t>
  </si>
  <si>
    <t>Contract 2</t>
  </si>
  <si>
    <t>Contract 3</t>
  </si>
  <si>
    <t xml:space="preserve"> (km44+32-km66+67)</t>
  </si>
  <si>
    <t>km 10,78-km26,6</t>
  </si>
  <si>
    <t>km26,6-km66+67)</t>
  </si>
  <si>
    <t>Total To Earthworks Summary</t>
  </si>
  <si>
    <t>Total To Pavement Summary</t>
  </si>
  <si>
    <t>Removal of Culvert Inlet or Outlet</t>
  </si>
  <si>
    <t>Construction of drop inlets to pipe culverts of any diameter</t>
  </si>
  <si>
    <t>Minor repair of the infrasructure and superstructure elements with reinforced concrete</t>
  </si>
  <si>
    <t>Minor repair of the infrasructure and superstructure elements with mortar with polimer</t>
  </si>
  <si>
    <t>Dismantling of the metal pedestrian parapets</t>
  </si>
  <si>
    <t>Removal of the asphalt pavement on the bridge deck</t>
  </si>
  <si>
    <t>Execution of metal safety parapets on the bridge deck</t>
  </si>
  <si>
    <t>Execution of metal safety parapets on the approach embankment</t>
  </si>
  <si>
    <t xml:space="preserve">Painting of the poles of metal safety parapets </t>
  </si>
  <si>
    <t>Protection to approach embankment slopes with reinforced concrete of 12 cm thicknes over a layer of crushed stone  of 10 cm thickness</t>
  </si>
  <si>
    <t>Total to Bridges Summary</t>
  </si>
  <si>
    <t>Location</t>
  </si>
  <si>
    <t>Installation of road signs Type B - 700</t>
  </si>
  <si>
    <t>Installation of road signs Type D - 700</t>
  </si>
  <si>
    <t>Installation of road signs Type A- 900</t>
  </si>
  <si>
    <t>Installation of road signs 700x350</t>
  </si>
  <si>
    <t>Installation of road signs 600x900</t>
  </si>
  <si>
    <t>Installation of road signs 2250x500</t>
  </si>
  <si>
    <t>Installation of road signs 2200x500</t>
  </si>
  <si>
    <t>Installation of Kilometer posts</t>
  </si>
  <si>
    <t>Installation of marker posts</t>
  </si>
  <si>
    <t>Road marking Type 1.5; a discontinuous line with the ratio of segments and intervals 1:3, width 0.1 m</t>
  </si>
  <si>
    <t>Road marking Type 1.6; a discontinuous line with the ratio of segments and intervals 3:1, width 0.1 m</t>
  </si>
  <si>
    <t>Road marking Type1.7 a discontinuous line with the ratio of segments and intervals 1:1, width 0.1 m</t>
  </si>
  <si>
    <t>1.13 road marking</t>
  </si>
  <si>
    <t>1.18 road marking</t>
  </si>
  <si>
    <t>1.20 road marking</t>
  </si>
  <si>
    <t>1.16.1 road marking</t>
  </si>
  <si>
    <t>1.16.2 road marking</t>
  </si>
  <si>
    <t>1.16.3 road marking</t>
  </si>
  <si>
    <t>Total Signs and Markings to Summary</t>
  </si>
  <si>
    <t>Discription</t>
  </si>
  <si>
    <t>Litres</t>
  </si>
  <si>
    <t>Construction of culverts (dia 600mm) at entrance to properties and side roads</t>
  </si>
  <si>
    <t>9A.7</t>
  </si>
  <si>
    <t>9B.2</t>
  </si>
  <si>
    <t>9B.3</t>
  </si>
  <si>
    <t>9B.4</t>
  </si>
  <si>
    <t>9B.6</t>
  </si>
  <si>
    <t>9B.7</t>
  </si>
  <si>
    <t>9C, Walkway</t>
  </si>
  <si>
    <t>9C.1</t>
  </si>
  <si>
    <t>9C.2</t>
  </si>
  <si>
    <t>9A, Side Roads, Junctions, Bus Iaybys, etc</t>
  </si>
  <si>
    <t>Base course made of fine grained porous asphalt concrete M1 Thickness 60mm</t>
  </si>
  <si>
    <t>Total Drainage To Summary</t>
  </si>
  <si>
    <t>Removal of kilometre posts and dispose</t>
  </si>
  <si>
    <t>Regrade Shoulders</t>
  </si>
  <si>
    <t>Any type of excavations, including slipped soil and benches with material transported to embankment or to spoil.</t>
  </si>
  <si>
    <t>Excavate materials in Borrow pit and transport to site of embankment</t>
  </si>
  <si>
    <t xml:space="preserve">Pothole patching with asphalt </t>
  </si>
  <si>
    <t>Cleaning and grouting of cracks</t>
  </si>
  <si>
    <t xml:space="preserve">Regulating course of asphalt mixture </t>
  </si>
  <si>
    <t xml:space="preserve">Milling of existing asphalt pavement </t>
  </si>
  <si>
    <t>Sand drainage layer</t>
  </si>
  <si>
    <t>Subbase courses of ballast or crushed limestone</t>
  </si>
  <si>
    <t>Base courses of crushed granite</t>
  </si>
  <si>
    <t xml:space="preserve">Prime-coat using cutback bitumen </t>
  </si>
  <si>
    <t>Tack coat using cutback bitumen or bituminous emulsion</t>
  </si>
  <si>
    <t>Wearing course of asphalt concrete from fine grained dense asphalt Type A M1 thickness 40mm</t>
  </si>
  <si>
    <t>Base course made of fine grained porous asphalt concrete M1, thickness 40mm</t>
  </si>
  <si>
    <t>Base course made of coarse grained porous asphalt concrete e M1 thickness 85mm</t>
  </si>
  <si>
    <t>Geotextile fabric Type 2 as a filter membrane .</t>
  </si>
  <si>
    <t>50103A</t>
  </si>
  <si>
    <t>50105A</t>
  </si>
  <si>
    <t>50107A</t>
  </si>
  <si>
    <t>Removal of existing culvert barrel</t>
  </si>
  <si>
    <t>Construction of culvert inlets and outlets to pipe culverts (pipe diameter to be stated)  m</t>
  </si>
  <si>
    <t>Construction of new pipe culverts (pipe diameter to be stated)</t>
  </si>
  <si>
    <t>Extension of pipe culverts (pipe diameter to be stated) m type TN</t>
  </si>
  <si>
    <t>Lin. metre</t>
  </si>
  <si>
    <t>New construction of Triangular section chute or spillway on embankment slope 0,6 wide x0.3 deep or other approved section made of precast concrete units or cast in situ</t>
  </si>
  <si>
    <t xml:space="preserve">New construction of Lined side drain or waterway Type 1 with precast concrete units and/or concrete cast in situ. </t>
  </si>
  <si>
    <t>New construction of Lined side drain or waterway Type 2 with precast concrete units and/or concrete cast in situ including anchor blocks.</t>
  </si>
  <si>
    <t xml:space="preserve">Road marking Type 1.8; </t>
  </si>
  <si>
    <t>Road marking Type 1.1.1;  a continuous line of width 0.1 m</t>
  </si>
  <si>
    <t>1.14.1 road marking</t>
  </si>
  <si>
    <t>1.19 road marking</t>
  </si>
  <si>
    <t>1.23 road marking</t>
  </si>
  <si>
    <t>Excavation in all materials including slipped soil and benches with material transported to embankment or to spoil</t>
  </si>
  <si>
    <t>Mounting of bridge deck slabs of reinforced concrete,  6,00 m span</t>
  </si>
  <si>
    <t>unit</t>
  </si>
  <si>
    <t>Total Side Roads, Junctions, Bus Laybus To Miscellaneous Works Summary</t>
  </si>
  <si>
    <t>9A.8</t>
  </si>
  <si>
    <t>9A.9</t>
  </si>
  <si>
    <t>9A.10</t>
  </si>
  <si>
    <t>9A.11</t>
  </si>
  <si>
    <t>9A.12</t>
  </si>
  <si>
    <t>9A.13</t>
  </si>
  <si>
    <t>9A.14</t>
  </si>
  <si>
    <t>9B.8</t>
  </si>
  <si>
    <t>Total Property Accesses To Miscellaneous Works Summary</t>
  </si>
  <si>
    <t>Repair of existing sidewalk with asphalt concrete</t>
  </si>
  <si>
    <t>Construction of new sidewalk with Asphalt concrete surface</t>
  </si>
  <si>
    <t>Miscellaneous Works Summary</t>
  </si>
  <si>
    <t>TOTAL for 9A: Side Roads, Junctions, Bus Laybus</t>
  </si>
  <si>
    <t>TOTAL for 9B: Property Accesses</t>
  </si>
  <si>
    <t>TOTAL for 9C: Walkway</t>
  </si>
  <si>
    <t>Total Miscellaneous Works To Summary</t>
  </si>
  <si>
    <t>3.03</t>
  </si>
  <si>
    <t>Provide Diversion Road</t>
  </si>
  <si>
    <t>Excavation of Channels and drains outside the road cross section</t>
  </si>
  <si>
    <t>50303A</t>
  </si>
  <si>
    <t>Miscellaneous minor concrete structures</t>
  </si>
  <si>
    <t>New construction of Lined side drain or waterway Type 3 with precast concrete units and/or concrete cast in situ including anchor blocks.</t>
  </si>
  <si>
    <t>Demolishing of reinforced concrete parapet of  bridge or embankment</t>
  </si>
  <si>
    <t>Provision of  approach slabs at existing bridges, length 4,0 metres, where there is no existing approach slab</t>
  </si>
  <si>
    <t>Construction of expanssion joints to new decks (deck length less than 12 metres)</t>
  </si>
  <si>
    <t>Laying of 70 mm of fine asphalt Type A, M-I,  on the carriageway of the bridge deck in two layers</t>
  </si>
  <si>
    <t xml:space="preserve">Dismantling of the metal pedestrian parapets </t>
  </si>
  <si>
    <t>Waterproofing to new bridge decks</t>
  </si>
  <si>
    <t xml:space="preserve">Waterproofing to existing bridge decks </t>
  </si>
  <si>
    <t>Execution of metal safety  parapets with stub foundation on the bridge deck</t>
  </si>
  <si>
    <t>Demolishing of reinforced concrete parapeţs of the bridge or embankment</t>
  </si>
  <si>
    <t>Provision and installation of rubber bearing pads</t>
  </si>
  <si>
    <t>Laying of 40mm of fine asphalt Type A, M-I, on the walkways</t>
  </si>
  <si>
    <t>Installation of road signs 2100х1100</t>
  </si>
  <si>
    <t>Installation of road signs 2600х1500</t>
  </si>
  <si>
    <t>9B, Property Accesses</t>
  </si>
  <si>
    <t>Excavation and disposal or reuse of existing pavement material</t>
  </si>
  <si>
    <t>9B.9</t>
  </si>
  <si>
    <t>2.02</t>
  </si>
  <si>
    <t>2.04</t>
  </si>
  <si>
    <t>20104A</t>
  </si>
  <si>
    <t>Excavation of waste concrete of culvert demolition and transported to embankment or to spoil.</t>
  </si>
  <si>
    <t>Consolidation of new trapezoidal side ditch with grass seeding</t>
  </si>
  <si>
    <t>Piles factory manufacture, transporting and installation on the site</t>
  </si>
  <si>
    <t>Hand drilling in reinforced concrete</t>
  </si>
  <si>
    <t>kg</t>
  </si>
  <si>
    <t>2.07</t>
  </si>
  <si>
    <t>4.15</t>
  </si>
  <si>
    <t>4.16</t>
  </si>
  <si>
    <t>4.17</t>
  </si>
  <si>
    <t xml:space="preserve">Rehabilitation of R14 Balti – Sarateni Road </t>
  </si>
  <si>
    <t>01601</t>
  </si>
  <si>
    <t>Compliaance with Environmental Menagement Plan Reguirements</t>
  </si>
  <si>
    <t>2. Site Clearing Off</t>
  </si>
  <si>
    <t>2.08</t>
  </si>
  <si>
    <t>3. Earthworks</t>
  </si>
  <si>
    <t>4. Road Pavement</t>
  </si>
  <si>
    <t>Prime-coat using cutback bitumen 0.3l/sq.m</t>
  </si>
  <si>
    <t>Tack coat using cutback bitumen or bituminous emulsion 0.6l/sq.m</t>
  </si>
  <si>
    <t>Base course made of coarse grained porous asphalt concrete M1 thickness 70mm</t>
  </si>
  <si>
    <t>Strengthening of the shoulders with crushed stone M300 shoulder thickness 150mm</t>
  </si>
  <si>
    <t>4.18</t>
  </si>
  <si>
    <t>5. Drainage</t>
  </si>
  <si>
    <t>Additional protection works at inlets and outlets</t>
  </si>
  <si>
    <t>Construct chute entry gully, single sided entry</t>
  </si>
  <si>
    <t>5.01</t>
  </si>
  <si>
    <t>5.02</t>
  </si>
  <si>
    <t>5.03</t>
  </si>
  <si>
    <t>5.04</t>
  </si>
  <si>
    <t>5.05</t>
  </si>
  <si>
    <t>5.06</t>
  </si>
  <si>
    <t>5.07</t>
  </si>
  <si>
    <t>5.08</t>
  </si>
  <si>
    <t>5.09</t>
  </si>
  <si>
    <t>5.10</t>
  </si>
  <si>
    <t>5.11</t>
  </si>
  <si>
    <t>5.12</t>
  </si>
  <si>
    <t>5.13</t>
  </si>
  <si>
    <t>5.14</t>
  </si>
  <si>
    <t>5.15</t>
  </si>
  <si>
    <t>6.10. Bridge Repairs km 44 + 744</t>
  </si>
  <si>
    <t>6.11. Bridge Repairs km 46 + 863</t>
  </si>
  <si>
    <t>6.12. Bridge Repairs km 49+ 330</t>
  </si>
  <si>
    <t>6.13. Bridge Repairs km 52+ 012</t>
  </si>
  <si>
    <t>6.14. Bridge Repairs km 53+ 969</t>
  </si>
  <si>
    <t>6.15. Bridge Repairs km 59+ 233</t>
  </si>
  <si>
    <t>6.16. Bridge Repairs km 64+ 756</t>
  </si>
  <si>
    <t>6.10. Structure at km 44 + 744</t>
  </si>
  <si>
    <t>6.11. Structure at km 46 + 863</t>
  </si>
  <si>
    <t>6.10.01</t>
  </si>
  <si>
    <t>6.10.02</t>
  </si>
  <si>
    <t>6.10.03</t>
  </si>
  <si>
    <t>6.10.04</t>
  </si>
  <si>
    <t>6.10.05</t>
  </si>
  <si>
    <t>6.10.06</t>
  </si>
  <si>
    <t>6.10.07</t>
  </si>
  <si>
    <t>6.10.08</t>
  </si>
  <si>
    <t>6.10.09</t>
  </si>
  <si>
    <t>6.10.10</t>
  </si>
  <si>
    <t>6.10.11</t>
  </si>
  <si>
    <t>6.10.12</t>
  </si>
  <si>
    <t>6.10.13</t>
  </si>
  <si>
    <t>6.10.14</t>
  </si>
  <si>
    <t>6.10.15</t>
  </si>
  <si>
    <t>6.10.16</t>
  </si>
  <si>
    <t>6.10.17</t>
  </si>
  <si>
    <t>6.10.18</t>
  </si>
  <si>
    <t>6.10.19</t>
  </si>
  <si>
    <t>6.10.20</t>
  </si>
  <si>
    <t>6.10.21</t>
  </si>
  <si>
    <t>6.11.01</t>
  </si>
  <si>
    <t>6.11.02</t>
  </si>
  <si>
    <t>6.11.03</t>
  </si>
  <si>
    <t>6.11.04</t>
  </si>
  <si>
    <t>6.11.05</t>
  </si>
  <si>
    <t>6.11.06</t>
  </si>
  <si>
    <t>6.11.07</t>
  </si>
  <si>
    <t>6.11.08</t>
  </si>
  <si>
    <t>6.11.09</t>
  </si>
  <si>
    <t>6.11.10</t>
  </si>
  <si>
    <t>6.11.11</t>
  </si>
  <si>
    <t>6.11.12</t>
  </si>
  <si>
    <t>6.11.13</t>
  </si>
  <si>
    <t>6.11.14</t>
  </si>
  <si>
    <t>6.11.15</t>
  </si>
  <si>
    <t>6.11.16</t>
  </si>
  <si>
    <t>6.11.17</t>
  </si>
  <si>
    <t>6.11.18</t>
  </si>
  <si>
    <t>6.11.19</t>
  </si>
  <si>
    <t>6.11.20</t>
  </si>
  <si>
    <t>6.11.21</t>
  </si>
  <si>
    <t>6.12. Structure at km 49 + 330</t>
  </si>
  <si>
    <t>6.12.01</t>
  </si>
  <si>
    <t>6.12.03</t>
  </si>
  <si>
    <t>6.12.02</t>
  </si>
  <si>
    <t>6.12.04</t>
  </si>
  <si>
    <t>6.12.05</t>
  </si>
  <si>
    <t>6.12.06</t>
  </si>
  <si>
    <t>6.12.07</t>
  </si>
  <si>
    <t>6.12.08</t>
  </si>
  <si>
    <t>6.12.09</t>
  </si>
  <si>
    <t>6.12.10</t>
  </si>
  <si>
    <t>6.12.11</t>
  </si>
  <si>
    <t>6.12.12</t>
  </si>
  <si>
    <t>6.12.13</t>
  </si>
  <si>
    <t>6.12.14</t>
  </si>
  <si>
    <t>6.12.15</t>
  </si>
  <si>
    <t>6.12.16</t>
  </si>
  <si>
    <t>6.12.17</t>
  </si>
  <si>
    <t>6.12.18</t>
  </si>
  <si>
    <t>6.12.19</t>
  </si>
  <si>
    <t>6.12.20</t>
  </si>
  <si>
    <t>6.12.21</t>
  </si>
  <si>
    <t>Production and installation of steel parts and reinforcement</t>
  </si>
  <si>
    <t>6.13. Structure at km 52 + 012</t>
  </si>
  <si>
    <t>6.13.01</t>
  </si>
  <si>
    <t>6.13.02</t>
  </si>
  <si>
    <t>6.13.03</t>
  </si>
  <si>
    <t>6.13.04</t>
  </si>
  <si>
    <t>6.13.05</t>
  </si>
  <si>
    <t>6.13.06</t>
  </si>
  <si>
    <t>6.13.07</t>
  </si>
  <si>
    <t>6.13.08</t>
  </si>
  <si>
    <t>6.13.09</t>
  </si>
  <si>
    <t>6.13.10</t>
  </si>
  <si>
    <t>6.13.11</t>
  </si>
  <si>
    <t>6.13.12</t>
  </si>
  <si>
    <t>6.13.13</t>
  </si>
  <si>
    <t>6.13.14</t>
  </si>
  <si>
    <t>6.13.15</t>
  </si>
  <si>
    <t>6.13.16</t>
  </si>
  <si>
    <t>6.13.17</t>
  </si>
  <si>
    <t>6.13.18</t>
  </si>
  <si>
    <t>6.13.19</t>
  </si>
  <si>
    <t>6.13.20</t>
  </si>
  <si>
    <t>6.13.21</t>
  </si>
  <si>
    <t>6.14. Structure at km 53 + 969</t>
  </si>
  <si>
    <t>6.14.01</t>
  </si>
  <si>
    <t>6.14.02</t>
  </si>
  <si>
    <t>6.14.03</t>
  </si>
  <si>
    <t>6.14.04</t>
  </si>
  <si>
    <t>6.14.05</t>
  </si>
  <si>
    <t>6.14.06</t>
  </si>
  <si>
    <t>6.14.07</t>
  </si>
  <si>
    <t>6.14.08</t>
  </si>
  <si>
    <t>6.14.09</t>
  </si>
  <si>
    <t>6.14.10</t>
  </si>
  <si>
    <t>6.14.11</t>
  </si>
  <si>
    <t>6.14.12</t>
  </si>
  <si>
    <t>6.14.13</t>
  </si>
  <si>
    <t>6.14.14</t>
  </si>
  <si>
    <t>6.14.15</t>
  </si>
  <si>
    <t>6.14.16</t>
  </si>
  <si>
    <t>6.14.17</t>
  </si>
  <si>
    <t>6.14.18</t>
  </si>
  <si>
    <t>6.14.19</t>
  </si>
  <si>
    <t>6.15. Structure at km 59 + 233</t>
  </si>
  <si>
    <t>6.15.01</t>
  </si>
  <si>
    <t>6.15.02</t>
  </si>
  <si>
    <t>6.15.03</t>
  </si>
  <si>
    <t>6.15.04</t>
  </si>
  <si>
    <t>6.15.05</t>
  </si>
  <si>
    <t>6.15.06</t>
  </si>
  <si>
    <t>6.15.07</t>
  </si>
  <si>
    <t>6.15.08</t>
  </si>
  <si>
    <t>6.15.09</t>
  </si>
  <si>
    <t>6.15.10</t>
  </si>
  <si>
    <t>6.15.11</t>
  </si>
  <si>
    <t>6.15.12</t>
  </si>
  <si>
    <t>6.15.13</t>
  </si>
  <si>
    <t>6.15.14</t>
  </si>
  <si>
    <t>6.15.15</t>
  </si>
  <si>
    <t>6.15.16</t>
  </si>
  <si>
    <t>6.16. Structure at km 64 + 756</t>
  </si>
  <si>
    <t>6.16.01</t>
  </si>
  <si>
    <t>6.16.02</t>
  </si>
  <si>
    <t>6.16.03</t>
  </si>
  <si>
    <t>6.16.04</t>
  </si>
  <si>
    <t>6.16.05</t>
  </si>
  <si>
    <t>6.16.06</t>
  </si>
  <si>
    <t>6.16.07</t>
  </si>
  <si>
    <t>6.16.08</t>
  </si>
  <si>
    <t>6.16.09</t>
  </si>
  <si>
    <t>6.16.10</t>
  </si>
  <si>
    <t>6.16.11</t>
  </si>
  <si>
    <t>6.16.12</t>
  </si>
  <si>
    <t>6.16.13</t>
  </si>
  <si>
    <t>6.16.14</t>
  </si>
  <si>
    <t>6.16.15</t>
  </si>
  <si>
    <t>6.16.16</t>
  </si>
  <si>
    <t>6.16.17</t>
  </si>
  <si>
    <t xml:space="preserve">Bill No. 5. </t>
  </si>
  <si>
    <t>8. Signs, Markings and Guardrail</t>
  </si>
  <si>
    <t>8.01</t>
  </si>
  <si>
    <t>8.02</t>
  </si>
  <si>
    <t>8.03</t>
  </si>
  <si>
    <t>8.04</t>
  </si>
  <si>
    <t>8.05</t>
  </si>
  <si>
    <t>8.06</t>
  </si>
  <si>
    <t>8.07</t>
  </si>
  <si>
    <t>8.08</t>
  </si>
  <si>
    <t>8.09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</si>
  <si>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</si>
  <si>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</si>
  <si>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</si>
  <si>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</si>
  <si>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</si>
  <si>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</si>
  <si>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</si>
  <si>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</si>
  <si>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</si>
  <si>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</si>
  <si>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</si>
  <si>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</si>
  <si>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</si>
  <si>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</si>
  <si>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</si>
  <si>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</si>
  <si>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</si>
  <si>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 xml:space="preserve">Subbase courses of crushed limestone </t>
  </si>
  <si>
    <t>Total Walkway To Miscellaneous Works to Summary</t>
  </si>
  <si>
    <t>10.11M</t>
  </si>
  <si>
    <t>Concrete class B10</t>
  </si>
  <si>
    <t>Cu.m.</t>
  </si>
  <si>
    <t>10.12M</t>
  </si>
  <si>
    <t>10.13M</t>
  </si>
  <si>
    <t>10.14M</t>
  </si>
  <si>
    <t>10.15M</t>
  </si>
  <si>
    <t>Drainage</t>
  </si>
  <si>
    <t>Painting of the visible surfaces of the infrastructure and superstructure elements using liquid Suspension of cement with polymers</t>
  </si>
  <si>
    <t>Total Bridge works to Summary</t>
  </si>
  <si>
    <r>
      <t xml:space="preserve">Install new galvanised steel Guard Rail </t>
    </r>
    <r>
      <rPr>
        <sz val="9"/>
        <rFont val="Arial"/>
        <family val="2"/>
        <charset val="204"/>
      </rPr>
      <t>type 11 DO MJ</t>
    </r>
  </si>
  <si>
    <t>PROVISIONAL SUM FOR CONTINGENCIES</t>
  </si>
  <si>
    <t>6.  Bridge works Summary</t>
  </si>
  <si>
    <t>Lot 2: km 43+000 to km 61+000, km 64+370 to km 66+657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</si>
</sst>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"/>
    <numFmt numFmtId="166" formatCode="_-* #,##0_-;\-* #,##0_-;_-* &quot;-&quot;??_-;_-@_-"/>
    <numFmt numFmtId="167" formatCode="#,##0.0"/>
  </numFmts>
  <fonts count="23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1"/>
      <name val="Arial"/>
      <family val="2"/>
      <charset val="204"/>
    </font>
    <font>
      <b/>
      <sz val="10"/>
      <name val="Arial"/>
      <family val="2"/>
    </font>
    <font>
      <b/>
      <sz val="12"/>
      <name val="Arial"/>
      <family val="2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1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48"/>
      <name val="Arial"/>
      <family val="2"/>
      <charset val="204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color rgb="FF0070C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4">
    <xf numFmtId="0" fontId="0" fillId="0" borderId="0" xfId="0"/>
    <xf numFmtId="0" fontId="3" fillId="0" borderId="0" xfId="1" applyFont="1" applyFill="1"/>
    <xf numFmtId="0" fontId="12" fillId="0" borderId="0" xfId="1" applyFont="1"/>
    <xf numFmtId="0" fontId="20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20" fillId="0" borderId="0" xfId="0" applyFont="1" applyProtection="1"/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Protection="1"/>
    <xf numFmtId="0" fontId="12" fillId="0" borderId="0" xfId="0" applyFont="1" applyFill="1" applyAlignment="1" applyProtection="1">
      <alignment horizontal="center" wrapText="1"/>
    </xf>
    <xf numFmtId="0" fontId="5" fillId="0" borderId="0" xfId="0" applyFont="1" applyFill="1" applyProtection="1"/>
    <xf numFmtId="0" fontId="12" fillId="0" borderId="37" xfId="2" applyFont="1" applyFill="1" applyBorder="1" applyAlignment="1" applyProtection="1">
      <alignment vertical="center"/>
    </xf>
    <xf numFmtId="0" fontId="12" fillId="0" borderId="14" xfId="2" applyFont="1" applyFill="1" applyBorder="1" applyAlignment="1" applyProtection="1">
      <alignment vertical="center"/>
    </xf>
    <xf numFmtId="0" fontId="12" fillId="0" borderId="35" xfId="2" applyFont="1" applyFill="1" applyBorder="1" applyAlignment="1" applyProtection="1">
      <alignment vertical="center"/>
    </xf>
    <xf numFmtId="0" fontId="5" fillId="0" borderId="0" xfId="0" applyFont="1" applyProtection="1"/>
    <xf numFmtId="0" fontId="9" fillId="0" borderId="0" xfId="2" applyFont="1" applyFill="1" applyBorder="1" applyAlignment="1" applyProtection="1"/>
    <xf numFmtId="0" fontId="9" fillId="0" borderId="37" xfId="2" applyFont="1" applyFill="1" applyBorder="1" applyAlignment="1" applyProtection="1"/>
    <xf numFmtId="0" fontId="9" fillId="0" borderId="14" xfId="2" applyFont="1" applyFill="1" applyBorder="1" applyAlignment="1" applyProtection="1"/>
    <xf numFmtId="0" fontId="3" fillId="0" borderId="47" xfId="2" applyFont="1" applyFill="1" applyBorder="1" applyAlignment="1" applyProtection="1"/>
    <xf numFmtId="0" fontId="3" fillId="0" borderId="38" xfId="2" applyFont="1" applyFill="1" applyBorder="1" applyAlignment="1" applyProtection="1"/>
    <xf numFmtId="0" fontId="18" fillId="0" borderId="3" xfId="0" applyFont="1" applyFill="1" applyBorder="1" applyProtection="1"/>
    <xf numFmtId="0" fontId="17" fillId="0" borderId="6" xfId="0" applyFont="1" applyFill="1" applyBorder="1" applyProtection="1"/>
    <xf numFmtId="0" fontId="17" fillId="0" borderId="7" xfId="0" applyFont="1" applyFill="1" applyBorder="1" applyProtection="1"/>
    <xf numFmtId="0" fontId="18" fillId="0" borderId="28" xfId="0" applyFont="1" applyFill="1" applyBorder="1" applyAlignment="1" applyProtection="1">
      <alignment horizontal="center"/>
    </xf>
    <xf numFmtId="0" fontId="0" fillId="0" borderId="18" xfId="0" applyFill="1" applyBorder="1" applyProtection="1"/>
    <xf numFmtId="0" fontId="0" fillId="0" borderId="34" xfId="0" applyFill="1" applyBorder="1" applyProtection="1"/>
    <xf numFmtId="0" fontId="0" fillId="0" borderId="23" xfId="0" applyFill="1" applyBorder="1" applyProtection="1"/>
    <xf numFmtId="3" fontId="5" fillId="0" borderId="40" xfId="0" applyNumberFormat="1" applyFont="1" applyFill="1" applyBorder="1" applyProtection="1"/>
    <xf numFmtId="0" fontId="0" fillId="0" borderId="35" xfId="0" applyFill="1" applyBorder="1" applyProtection="1"/>
    <xf numFmtId="0" fontId="0" fillId="0" borderId="1" xfId="0" applyFill="1" applyBorder="1" applyProtection="1"/>
    <xf numFmtId="0" fontId="9" fillId="0" borderId="48" xfId="0" applyFont="1" applyFill="1" applyBorder="1" applyProtection="1"/>
    <xf numFmtId="0" fontId="9" fillId="0" borderId="49" xfId="0" applyFont="1" applyFill="1" applyBorder="1" applyProtection="1"/>
    <xf numFmtId="0" fontId="9" fillId="0" borderId="50" xfId="0" applyFont="1" applyFill="1" applyBorder="1" applyProtection="1"/>
    <xf numFmtId="4" fontId="12" fillId="0" borderId="42" xfId="0" applyNumberFormat="1" applyFont="1" applyFill="1" applyBorder="1" applyProtection="1"/>
    <xf numFmtId="0" fontId="0" fillId="0" borderId="35" xfId="0" applyFill="1" applyBorder="1" applyAlignment="1" applyProtection="1">
      <alignment horizontal="center" vertical="center"/>
    </xf>
    <xf numFmtId="3" fontId="0" fillId="0" borderId="1" xfId="0" applyNumberFormat="1" applyFill="1" applyBorder="1" applyProtection="1"/>
    <xf numFmtId="3" fontId="0" fillId="0" borderId="0" xfId="0" applyNumberFormat="1" applyFill="1" applyProtection="1"/>
    <xf numFmtId="0" fontId="9" fillId="0" borderId="51" xfId="0" applyFont="1" applyFill="1" applyBorder="1" applyProtection="1"/>
    <xf numFmtId="0" fontId="9" fillId="0" borderId="38" xfId="0" applyFont="1" applyFill="1" applyBorder="1" applyProtection="1"/>
    <xf numFmtId="0" fontId="9" fillId="0" borderId="52" xfId="0" applyFont="1" applyFill="1" applyBorder="1" applyProtection="1"/>
    <xf numFmtId="4" fontId="12" fillId="0" borderId="33" xfId="0" applyNumberFormat="1" applyFont="1" applyFill="1" applyBorder="1" applyProtection="1"/>
    <xf numFmtId="1" fontId="0" fillId="0" borderId="35" xfId="0" applyNumberFormat="1" applyFill="1" applyBorder="1" applyAlignment="1" applyProtection="1">
      <alignment horizontal="center" vertical="center"/>
    </xf>
    <xf numFmtId="1" fontId="0" fillId="0" borderId="1" xfId="0" applyNumberFormat="1" applyFill="1" applyBorder="1" applyProtection="1"/>
    <xf numFmtId="0" fontId="9" fillId="0" borderId="43" xfId="0" applyFont="1" applyFill="1" applyBorder="1" applyProtection="1"/>
    <xf numFmtId="0" fontId="9" fillId="0" borderId="0" xfId="0" applyFont="1" applyFill="1" applyBorder="1" applyProtection="1"/>
    <xf numFmtId="0" fontId="9" fillId="0" borderId="53" xfId="0" applyFont="1" applyFill="1" applyBorder="1" applyProtection="1"/>
    <xf numFmtId="4" fontId="12" fillId="0" borderId="54" xfId="0" applyNumberFormat="1" applyFont="1" applyFill="1" applyBorder="1" applyProtection="1"/>
    <xf numFmtId="0" fontId="9" fillId="0" borderId="0" xfId="0" applyFont="1" applyAlignment="1" applyProtection="1">
      <alignment horizontal="left"/>
    </xf>
    <xf numFmtId="0" fontId="1" fillId="0" borderId="0" xfId="0" applyFont="1" applyProtection="1"/>
    <xf numFmtId="0" fontId="0" fillId="0" borderId="0" xfId="0" applyFill="1" applyAlignment="1" applyProtection="1">
      <alignment horizontal="left"/>
    </xf>
    <xf numFmtId="4" fontId="12" fillId="0" borderId="42" xfId="0" applyNumberFormat="1" applyFont="1" applyFill="1" applyBorder="1" applyAlignment="1" applyProtection="1">
      <alignment horizontal="right"/>
    </xf>
    <xf numFmtId="166" fontId="12" fillId="0" borderId="35" xfId="8" applyNumberFormat="1" applyFont="1" applyFill="1" applyBorder="1" applyAlignment="1" applyProtection="1">
      <alignment horizontal="center" vertical="center"/>
    </xf>
    <xf numFmtId="166" fontId="12" fillId="0" borderId="1" xfId="8" applyNumberFormat="1" applyFont="1" applyFill="1" applyBorder="1" applyAlignment="1" applyProtection="1">
      <alignment horizontal="center"/>
    </xf>
    <xf numFmtId="1" fontId="9" fillId="0" borderId="1" xfId="0" applyNumberFormat="1" applyFont="1" applyFill="1" applyBorder="1" applyProtection="1"/>
    <xf numFmtId="0" fontId="9" fillId="0" borderId="38" xfId="0" applyFont="1" applyFill="1" applyBorder="1" applyAlignment="1" applyProtection="1">
      <alignment horizontal="left" wrapText="1"/>
    </xf>
    <xf numFmtId="0" fontId="9" fillId="0" borderId="52" xfId="0" applyFont="1" applyFill="1" applyBorder="1" applyAlignment="1" applyProtection="1">
      <alignment horizontal="left" wrapText="1"/>
    </xf>
    <xf numFmtId="0" fontId="9" fillId="0" borderId="26" xfId="0" applyFont="1" applyFill="1" applyBorder="1" applyProtection="1"/>
    <xf numFmtId="0" fontId="9" fillId="0" borderId="27" xfId="0" applyFont="1" applyFill="1" applyBorder="1" applyProtection="1"/>
    <xf numFmtId="0" fontId="9" fillId="0" borderId="55" xfId="0" applyFont="1" applyFill="1" applyBorder="1" applyProtection="1"/>
    <xf numFmtId="4" fontId="0" fillId="0" borderId="35" xfId="0" applyNumberFormat="1" applyFill="1" applyBorder="1" applyAlignment="1" applyProtection="1">
      <alignment horizontal="center" vertical="center"/>
    </xf>
    <xf numFmtId="4" fontId="0" fillId="0" borderId="1" xfId="0" applyNumberFormat="1" applyFill="1" applyBorder="1" applyProtection="1"/>
    <xf numFmtId="0" fontId="3" fillId="0" borderId="18" xfId="0" applyFont="1" applyFill="1" applyBorder="1" applyProtection="1"/>
    <xf numFmtId="0" fontId="3" fillId="0" borderId="34" xfId="0" applyFont="1" applyFill="1" applyBorder="1" applyProtection="1"/>
    <xf numFmtId="0" fontId="3" fillId="0" borderId="23" xfId="0" applyFont="1" applyFill="1" applyBorder="1" applyProtection="1"/>
    <xf numFmtId="4" fontId="12" fillId="0" borderId="40" xfId="0" applyNumberFormat="1" applyFont="1" applyFill="1" applyBorder="1" applyProtection="1"/>
    <xf numFmtId="0" fontId="3" fillId="0" borderId="27" xfId="0" applyFont="1" applyFill="1" applyBorder="1" applyProtection="1"/>
    <xf numFmtId="0" fontId="3" fillId="0" borderId="55" xfId="0" applyFont="1" applyFill="1" applyBorder="1" applyProtection="1"/>
    <xf numFmtId="4" fontId="12" fillId="0" borderId="44" xfId="0" applyNumberFormat="1" applyFont="1" applyFill="1" applyBorder="1" applyProtection="1"/>
    <xf numFmtId="1" fontId="9" fillId="0" borderId="35" xfId="0" applyNumberFormat="1" applyFont="1" applyFill="1" applyBorder="1" applyAlignment="1" applyProtection="1">
      <alignment horizontal="center" vertical="center"/>
    </xf>
    <xf numFmtId="3" fontId="9" fillId="0" borderId="1" xfId="0" applyNumberFormat="1" applyFont="1" applyFill="1" applyBorder="1" applyProtection="1"/>
    <xf numFmtId="4" fontId="3" fillId="0" borderId="40" xfId="0" applyNumberFormat="1" applyFont="1" applyFill="1" applyBorder="1" applyProtection="1"/>
    <xf numFmtId="9" fontId="9" fillId="0" borderId="26" xfId="7" applyFont="1" applyFill="1" applyBorder="1" applyAlignment="1" applyProtection="1">
      <alignment horizontal="left" wrapText="1"/>
    </xf>
    <xf numFmtId="9" fontId="9" fillId="0" borderId="27" xfId="7" applyFont="1" applyFill="1" applyBorder="1" applyAlignment="1" applyProtection="1">
      <alignment horizontal="left" wrapText="1"/>
    </xf>
    <xf numFmtId="9" fontId="9" fillId="0" borderId="55" xfId="7" applyFont="1" applyFill="1" applyBorder="1" applyAlignment="1" applyProtection="1">
      <alignment horizontal="left" wrapText="1"/>
    </xf>
    <xf numFmtId="0" fontId="6" fillId="0" borderId="26" xfId="0" applyFont="1" applyFill="1" applyBorder="1" applyProtection="1"/>
    <xf numFmtId="0" fontId="6" fillId="0" borderId="27" xfId="0" applyFont="1" applyFill="1" applyBorder="1" applyProtection="1"/>
    <xf numFmtId="1" fontId="19" fillId="0" borderId="35" xfId="0" applyNumberFormat="1" applyFont="1" applyFill="1" applyBorder="1" applyAlignment="1" applyProtection="1">
      <alignment horizontal="center" vertical="center"/>
    </xf>
    <xf numFmtId="3" fontId="19" fillId="0" borderId="1" xfId="0" applyNumberFormat="1" applyFont="1" applyFill="1" applyBorder="1" applyProtection="1"/>
    <xf numFmtId="1" fontId="0" fillId="0" borderId="0" xfId="0" applyNumberFormat="1" applyFill="1" applyProtection="1"/>
    <xf numFmtId="0" fontId="18" fillId="0" borderId="0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Fill="1" applyAlignment="1" applyProtection="1"/>
    <xf numFmtId="0" fontId="4" fillId="0" borderId="0" xfId="0" applyFont="1" applyAlignment="1" applyProtection="1"/>
    <xf numFmtId="0" fontId="4" fillId="0" borderId="0" xfId="0" applyFont="1" applyProtection="1"/>
    <xf numFmtId="0" fontId="6" fillId="0" borderId="27" xfId="0" applyFont="1" applyFill="1" applyBorder="1" applyAlignment="1" applyProtection="1">
      <alignment horizontal="center"/>
    </xf>
    <xf numFmtId="0" fontId="6" fillId="0" borderId="27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/>
    <xf numFmtId="0" fontId="6" fillId="0" borderId="4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/>
    </xf>
    <xf numFmtId="0" fontId="6" fillId="0" borderId="5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Protection="1"/>
    <xf numFmtId="0" fontId="4" fillId="0" borderId="4" xfId="0" applyFont="1" applyFill="1" applyBorder="1" applyAlignment="1" applyProtection="1">
      <alignment horizontal="center" wrapText="1"/>
    </xf>
    <xf numFmtId="0" fontId="4" fillId="0" borderId="4" xfId="0" applyFont="1" applyFill="1" applyBorder="1" applyAlignment="1" applyProtection="1">
      <alignment horizontal="center"/>
    </xf>
    <xf numFmtId="0" fontId="4" fillId="0" borderId="0" xfId="0" applyFont="1" applyFill="1" applyProtection="1"/>
    <xf numFmtId="0" fontId="4" fillId="0" borderId="5" xfId="0" applyFont="1" applyFill="1" applyBorder="1" applyProtection="1"/>
    <xf numFmtId="0" fontId="4" fillId="0" borderId="24" xfId="0" applyFont="1" applyFill="1" applyBorder="1" applyProtection="1"/>
    <xf numFmtId="0" fontId="4" fillId="0" borderId="24" xfId="0" applyFont="1" applyFill="1" applyBorder="1" applyAlignment="1" applyProtection="1">
      <alignment wrapText="1"/>
    </xf>
    <xf numFmtId="0" fontId="4" fillId="0" borderId="24" xfId="0" applyFont="1" applyFill="1" applyBorder="1" applyAlignment="1" applyProtection="1">
      <alignment horizont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28" xfId="0" applyFont="1" applyFill="1" applyBorder="1" applyAlignment="1" applyProtection="1">
      <alignment horizontal="center" vertical="center"/>
    </xf>
    <xf numFmtId="0" fontId="4" fillId="0" borderId="28" xfId="0" applyFont="1" applyFill="1" applyBorder="1" applyAlignment="1" applyProtection="1">
      <alignment horizontal="center" vertical="center" wrapText="1"/>
    </xf>
    <xf numFmtId="0" fontId="4" fillId="0" borderId="62" xfId="0" applyFont="1" applyFill="1" applyBorder="1" applyAlignment="1" applyProtection="1">
      <alignment horizontal="center" vertical="center"/>
    </xf>
    <xf numFmtId="0" fontId="4" fillId="0" borderId="20" xfId="0" quotePrefix="1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2" fontId="4" fillId="0" borderId="30" xfId="0" applyNumberFormat="1" applyFont="1" applyFill="1" applyBorder="1" applyAlignment="1" applyProtection="1">
      <alignment horizontal="right" vertical="center"/>
    </xf>
    <xf numFmtId="0" fontId="4" fillId="0" borderId="61" xfId="0" applyFont="1" applyFill="1" applyBorder="1" applyAlignment="1" applyProtection="1">
      <alignment horizontal="center" vertical="center"/>
    </xf>
    <xf numFmtId="0" fontId="4" fillId="0" borderId="1" xfId="0" quotePrefix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2" fontId="4" fillId="0" borderId="31" xfId="0" applyNumberFormat="1" applyFont="1" applyFill="1" applyBorder="1" applyAlignment="1" applyProtection="1">
      <alignment horizontal="right" vertical="center"/>
    </xf>
    <xf numFmtId="0" fontId="4" fillId="0" borderId="1" xfId="0" quotePrefix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0" xfId="0" applyFont="1" applyFill="1" applyBorder="1" applyProtection="1"/>
    <xf numFmtId="0" fontId="4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12" xfId="0" quotePrefix="1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Protection="1"/>
    <xf numFmtId="0" fontId="4" fillId="0" borderId="6" xfId="0" applyFont="1" applyFill="1" applyBorder="1" applyAlignment="1" applyProtection="1">
      <alignment wrapText="1"/>
    </xf>
    <xf numFmtId="2" fontId="4" fillId="0" borderId="6" xfId="0" applyNumberFormat="1" applyFont="1" applyFill="1" applyBorder="1" applyAlignment="1" applyProtection="1">
      <alignment horizontal="center" vertical="center"/>
    </xf>
    <xf numFmtId="2" fontId="4" fillId="0" borderId="6" xfId="0" applyNumberFormat="1" applyFont="1" applyFill="1" applyBorder="1" applyAlignment="1" applyProtection="1">
      <alignment horizontal="right" vertical="center"/>
    </xf>
    <xf numFmtId="0" fontId="4" fillId="0" borderId="3" xfId="0" applyFont="1" applyFill="1" applyBorder="1" applyProtection="1"/>
    <xf numFmtId="0" fontId="18" fillId="0" borderId="64" xfId="0" applyFont="1" applyFill="1" applyBorder="1" applyAlignment="1" applyProtection="1">
      <alignment horizontal="left" wrapText="1"/>
    </xf>
    <xf numFmtId="0" fontId="18" fillId="0" borderId="65" xfId="0" applyFont="1" applyFill="1" applyBorder="1" applyAlignment="1" applyProtection="1">
      <alignment horizontal="left" wrapText="1"/>
    </xf>
    <xf numFmtId="0" fontId="18" fillId="0" borderId="63" xfId="0" applyFont="1" applyFill="1" applyBorder="1" applyAlignment="1" applyProtection="1">
      <alignment horizontal="left" wrapText="1"/>
    </xf>
    <xf numFmtId="2" fontId="17" fillId="0" borderId="6" xfId="0" applyNumberFormat="1" applyFont="1" applyFill="1" applyBorder="1" applyProtection="1"/>
    <xf numFmtId="2" fontId="12" fillId="0" borderId="28" xfId="0" applyNumberFormat="1" applyFont="1" applyFill="1" applyBorder="1" applyAlignment="1" applyProtection="1">
      <alignment horizontal="right"/>
    </xf>
    <xf numFmtId="166" fontId="4" fillId="0" borderId="0" xfId="0" applyNumberFormat="1" applyFont="1" applyProtection="1"/>
    <xf numFmtId="0" fontId="4" fillId="0" borderId="0" xfId="0" applyFont="1" applyFill="1" applyAlignment="1" applyProtection="1">
      <alignment wrapText="1"/>
    </xf>
    <xf numFmtId="2" fontId="4" fillId="0" borderId="39" xfId="0" applyNumberFormat="1" applyFont="1" applyFill="1" applyBorder="1" applyAlignment="1" applyProtection="1">
      <alignment horizontal="center" vertical="center"/>
      <protection locked="0"/>
    </xf>
    <xf numFmtId="2" fontId="4" fillId="0" borderId="14" xfId="0" applyNumberFormat="1" applyFont="1" applyFill="1" applyBorder="1" applyAlignment="1" applyProtection="1">
      <alignment horizontal="center" vertical="center"/>
      <protection locked="0"/>
    </xf>
    <xf numFmtId="2" fontId="4" fillId="0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0" xfId="2" applyFont="1" applyFill="1" applyProtection="1"/>
    <xf numFmtId="0" fontId="5" fillId="0" borderId="0" xfId="2" applyFont="1" applyFill="1" applyProtection="1"/>
    <xf numFmtId="0" fontId="12" fillId="0" borderId="0" xfId="2" applyFont="1" applyBorder="1" applyAlignment="1" applyProtection="1">
      <alignment horizontal="center" vertical="center"/>
    </xf>
    <xf numFmtId="0" fontId="9" fillId="0" borderId="4" xfId="2" applyFont="1" applyBorder="1" applyAlignment="1" applyProtection="1">
      <alignment horizontal="center"/>
    </xf>
    <xf numFmtId="0" fontId="9" fillId="0" borderId="4" xfId="2" applyFont="1" applyBorder="1" applyAlignment="1" applyProtection="1">
      <alignment horizontal="center" vertical="center"/>
    </xf>
    <xf numFmtId="0" fontId="9" fillId="0" borderId="5" xfId="2" applyFont="1" applyBorder="1" applyProtection="1"/>
    <xf numFmtId="0" fontId="9" fillId="0" borderId="5" xfId="2" applyFont="1" applyBorder="1" applyAlignment="1" applyProtection="1">
      <alignment horizontal="center" vertical="center"/>
    </xf>
    <xf numFmtId="0" fontId="3" fillId="0" borderId="28" xfId="2" applyFont="1" applyBorder="1" applyAlignment="1" applyProtection="1">
      <alignment horizontal="center"/>
    </xf>
    <xf numFmtId="49" fontId="1" fillId="0" borderId="19" xfId="2" applyNumberFormat="1" applyFont="1" applyFill="1" applyBorder="1" applyAlignment="1" applyProtection="1">
      <alignment horizontal="center" vertical="center"/>
    </xf>
    <xf numFmtId="0" fontId="3" fillId="0" borderId="20" xfId="2" applyFont="1" applyFill="1" applyBorder="1" applyAlignment="1" applyProtection="1">
      <alignment horizontal="center" vertical="center" wrapText="1"/>
    </xf>
    <xf numFmtId="0" fontId="3" fillId="0" borderId="20" xfId="2" applyFont="1" applyFill="1" applyBorder="1" applyAlignment="1" applyProtection="1">
      <alignment horizontal="left" vertical="center" wrapText="1"/>
    </xf>
    <xf numFmtId="0" fontId="3" fillId="0" borderId="39" xfId="2" applyFont="1" applyFill="1" applyBorder="1" applyAlignment="1" applyProtection="1">
      <alignment horizontal="center" vertical="center" wrapText="1"/>
    </xf>
    <xf numFmtId="165" fontId="8" fillId="0" borderId="20" xfId="0" applyNumberFormat="1" applyFont="1" applyBorder="1" applyAlignment="1" applyProtection="1">
      <alignment horizontal="center" vertical="center" wrapText="1"/>
    </xf>
    <xf numFmtId="4" fontId="3" fillId="0" borderId="30" xfId="2" applyNumberFormat="1" applyFont="1" applyFill="1" applyBorder="1" applyAlignment="1" applyProtection="1">
      <alignment horizontal="right" vertical="center"/>
    </xf>
    <xf numFmtId="49" fontId="1" fillId="0" borderId="15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 applyProtection="1">
      <alignment horizontal="left" vertical="center" wrapText="1"/>
    </xf>
    <xf numFmtId="0" fontId="3" fillId="0" borderId="14" xfId="2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3" fillId="0" borderId="31" xfId="2" applyNumberFormat="1" applyFont="1" applyFill="1" applyBorder="1" applyAlignment="1" applyProtection="1">
      <alignment horizontal="right" vertical="center"/>
    </xf>
    <xf numFmtId="0" fontId="3" fillId="0" borderId="1" xfId="2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3" fillId="0" borderId="1" xfId="2" applyFont="1" applyFill="1" applyBorder="1" applyAlignment="1" applyProtection="1">
      <alignment horizontal="left" vertical="center"/>
    </xf>
    <xf numFmtId="0" fontId="1" fillId="0" borderId="1" xfId="2" applyFont="1" applyFill="1" applyBorder="1" applyAlignment="1" applyProtection="1">
      <alignment vertical="center" wrapText="1"/>
    </xf>
    <xf numFmtId="49" fontId="1" fillId="0" borderId="16" xfId="2" applyNumberFormat="1" applyFont="1" applyFill="1" applyBorder="1" applyAlignment="1" applyProtection="1">
      <alignment horizontal="center" vertical="center"/>
    </xf>
    <xf numFmtId="0" fontId="3" fillId="0" borderId="2" xfId="2" applyFont="1" applyFill="1" applyBorder="1" applyAlignment="1" applyProtection="1">
      <alignment horizontal="center" vertical="center"/>
    </xf>
    <xf numFmtId="0" fontId="3" fillId="0" borderId="2" xfId="2" applyFont="1" applyFill="1" applyBorder="1" applyAlignment="1" applyProtection="1">
      <alignment horizontal="left" vertical="center" wrapText="1"/>
    </xf>
    <xf numFmtId="0" fontId="1" fillId="0" borderId="2" xfId="2" applyFont="1" applyFill="1" applyBorder="1" applyAlignment="1" applyProtection="1">
      <alignment horizontal="left" vertical="center" wrapText="1"/>
    </xf>
    <xf numFmtId="0" fontId="3" fillId="0" borderId="56" xfId="2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4" fontId="3" fillId="0" borderId="36" xfId="2" applyNumberFormat="1" applyFont="1" applyFill="1" applyBorder="1" applyAlignment="1" applyProtection="1">
      <alignment horizontal="right" vertical="center"/>
    </xf>
    <xf numFmtId="0" fontId="3" fillId="0" borderId="6" xfId="2" applyFont="1" applyBorder="1" applyProtection="1"/>
    <xf numFmtId="0" fontId="3" fillId="0" borderId="6" xfId="2" applyFont="1" applyFill="1" applyBorder="1" applyProtection="1"/>
    <xf numFmtId="4" fontId="3" fillId="0" borderId="6" xfId="2" applyNumberFormat="1" applyFont="1" applyBorder="1" applyProtection="1"/>
    <xf numFmtId="0" fontId="9" fillId="0" borderId="43" xfId="0" applyFont="1" applyBorder="1" applyAlignment="1" applyProtection="1"/>
    <xf numFmtId="0" fontId="9" fillId="0" borderId="0" xfId="0" applyFont="1" applyBorder="1" applyAlignment="1" applyProtection="1"/>
    <xf numFmtId="0" fontId="9" fillId="0" borderId="0" xfId="0" applyFont="1" applyBorder="1" applyProtection="1"/>
    <xf numFmtId="0" fontId="8" fillId="0" borderId="24" xfId="0" applyFont="1" applyBorder="1" applyAlignment="1" applyProtection="1">
      <alignment horizontal="center" vertical="top" wrapText="1"/>
    </xf>
    <xf numFmtId="4" fontId="9" fillId="0" borderId="5" xfId="0" applyNumberFormat="1" applyFont="1" applyBorder="1" applyProtection="1"/>
    <xf numFmtId="0" fontId="14" fillId="0" borderId="0" xfId="0" applyFont="1" applyFill="1" applyProtection="1"/>
    <xf numFmtId="0" fontId="12" fillId="0" borderId="3" xfId="0" applyFont="1" applyBorder="1" applyAlignment="1" applyProtection="1"/>
    <xf numFmtId="0" fontId="12" fillId="0" borderId="6" xfId="0" applyFont="1" applyBorder="1" applyProtection="1"/>
    <xf numFmtId="0" fontId="12" fillId="0" borderId="6" xfId="0" applyFont="1" applyBorder="1" applyAlignment="1" applyProtection="1"/>
    <xf numFmtId="0" fontId="5" fillId="0" borderId="6" xfId="2" applyFont="1" applyFill="1" applyBorder="1" applyProtection="1"/>
    <xf numFmtId="0" fontId="12" fillId="0" borderId="7" xfId="0" applyFont="1" applyBorder="1" applyProtection="1"/>
    <xf numFmtId="4" fontId="12" fillId="0" borderId="28" xfId="0" applyNumberFormat="1" applyFont="1" applyBorder="1" applyProtection="1"/>
    <xf numFmtId="0" fontId="3" fillId="0" borderId="0" xfId="2" applyFont="1" applyProtection="1"/>
    <xf numFmtId="4" fontId="3" fillId="0" borderId="57" xfId="2" applyNumberFormat="1" applyFont="1" applyFill="1" applyBorder="1" applyAlignment="1" applyProtection="1">
      <alignment horizontal="center" vertical="center"/>
      <protection locked="0"/>
    </xf>
    <xf numFmtId="4" fontId="3" fillId="0" borderId="35" xfId="2" applyNumberFormat="1" applyFont="1" applyFill="1" applyBorder="1" applyAlignment="1" applyProtection="1">
      <alignment horizontal="center" vertical="center"/>
      <protection locked="0"/>
    </xf>
    <xf numFmtId="4" fontId="3" fillId="0" borderId="35" xfId="0" applyNumberFormat="1" applyFont="1" applyFill="1" applyBorder="1" applyAlignment="1" applyProtection="1">
      <alignment horizontal="center" vertical="center"/>
      <protection locked="0"/>
    </xf>
    <xf numFmtId="4" fontId="3" fillId="0" borderId="58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Fill="1" applyProtection="1"/>
    <xf numFmtId="0" fontId="12" fillId="0" borderId="0" xfId="3" applyFont="1" applyAlignment="1" applyProtection="1">
      <alignment horizontal="center"/>
    </xf>
    <xf numFmtId="0" fontId="5" fillId="0" borderId="0" xfId="3" applyFont="1" applyAlignment="1" applyProtection="1"/>
    <xf numFmtId="0" fontId="12" fillId="0" borderId="0" xfId="3" applyFont="1" applyAlignment="1" applyProtection="1"/>
    <xf numFmtId="0" fontId="5" fillId="0" borderId="0" xfId="3" applyFont="1" applyFill="1" applyProtection="1"/>
    <xf numFmtId="0" fontId="13" fillId="0" borderId="0" xfId="3" applyFont="1" applyAlignment="1" applyProtection="1">
      <alignment horizontal="center"/>
    </xf>
    <xf numFmtId="0" fontId="3" fillId="0" borderId="0" xfId="3" applyFont="1" applyAlignment="1" applyProtection="1"/>
    <xf numFmtId="0" fontId="9" fillId="0" borderId="0" xfId="3" applyFont="1" applyAlignment="1" applyProtection="1">
      <alignment horizontal="left"/>
    </xf>
    <xf numFmtId="0" fontId="9" fillId="0" borderId="4" xfId="3" applyFont="1" applyFill="1" applyBorder="1" applyAlignment="1" applyProtection="1">
      <alignment horizontal="center" vertical="center"/>
    </xf>
    <xf numFmtId="0" fontId="3" fillId="0" borderId="0" xfId="5" applyFont="1" applyFill="1" applyProtection="1"/>
    <xf numFmtId="0" fontId="9" fillId="0" borderId="5" xfId="3" applyFont="1" applyFill="1" applyBorder="1" applyAlignment="1" applyProtection="1">
      <alignment horizontal="center" vertical="center"/>
    </xf>
    <xf numFmtId="0" fontId="3" fillId="0" borderId="4" xfId="3" applyFont="1" applyFill="1" applyBorder="1" applyAlignment="1" applyProtection="1">
      <alignment horizontal="center"/>
    </xf>
    <xf numFmtId="49" fontId="1" fillId="0" borderId="19" xfId="3" applyNumberFormat="1" applyFont="1" applyFill="1" applyBorder="1" applyAlignment="1" applyProtection="1">
      <alignment horizontal="center" vertical="center" wrapText="1"/>
    </xf>
    <xf numFmtId="0" fontId="1" fillId="0" borderId="20" xfId="0" applyFont="1" applyBorder="1" applyAlignment="1" applyProtection="1">
      <alignment horizontal="center" vertical="center" wrapText="1"/>
    </xf>
    <xf numFmtId="0" fontId="1" fillId="0" borderId="20" xfId="0" applyFont="1" applyBorder="1" applyAlignment="1" applyProtection="1">
      <alignment horizontal="left" vertical="center" wrapText="1"/>
    </xf>
    <xf numFmtId="3" fontId="1" fillId="0" borderId="20" xfId="0" applyNumberFormat="1" applyFont="1" applyBorder="1" applyAlignment="1" applyProtection="1">
      <alignment horizontal="center" vertical="center" wrapText="1"/>
    </xf>
    <xf numFmtId="4" fontId="1" fillId="0" borderId="30" xfId="3" applyNumberFormat="1" applyFont="1" applyFill="1" applyBorder="1" applyAlignment="1" applyProtection="1">
      <alignment horizontal="right" vertical="center"/>
    </xf>
    <xf numFmtId="49" fontId="1" fillId="0" borderId="15" xfId="3" applyNumberFormat="1" applyFont="1" applyFill="1" applyBorder="1" applyAlignment="1" applyProtection="1">
      <alignment horizontal="center" vertical="center" wrapText="1"/>
    </xf>
    <xf numFmtId="0" fontId="1" fillId="0" borderId="32" xfId="0" applyFont="1" applyBorder="1" applyAlignment="1" applyProtection="1">
      <alignment horizontal="center" vertical="center" wrapText="1"/>
    </xf>
    <xf numFmtId="0" fontId="1" fillId="0" borderId="32" xfId="0" applyFont="1" applyBorder="1" applyAlignment="1" applyProtection="1">
      <alignment horizontal="left" vertical="center" wrapText="1"/>
    </xf>
    <xf numFmtId="3" fontId="1" fillId="0" borderId="32" xfId="0" applyNumberFormat="1" applyFont="1" applyBorder="1" applyAlignment="1" applyProtection="1">
      <alignment horizontal="center" vertical="center" wrapText="1"/>
    </xf>
    <xf numFmtId="4" fontId="1" fillId="0" borderId="31" xfId="3" applyNumberFormat="1" applyFont="1" applyFill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 wrapText="1"/>
    </xf>
    <xf numFmtId="167" fontId="1" fillId="0" borderId="1" xfId="0" applyNumberFormat="1" applyFont="1" applyBorder="1" applyAlignment="1" applyProtection="1">
      <alignment horizontal="center" vertical="center" wrapText="1"/>
    </xf>
    <xf numFmtId="0" fontId="1" fillId="0" borderId="0" xfId="3" applyFont="1" applyFill="1" applyProtection="1"/>
    <xf numFmtId="0" fontId="1" fillId="0" borderId="1" xfId="0" applyFont="1" applyBorder="1" applyAlignment="1" applyProtection="1">
      <alignment horizontal="left" vertical="center" wrapText="1"/>
    </xf>
    <xf numFmtId="3" fontId="1" fillId="0" borderId="1" xfId="0" applyNumberFormat="1" applyFont="1" applyBorder="1" applyAlignment="1" applyProtection="1">
      <alignment horizontal="center" vertical="center" wrapText="1"/>
    </xf>
    <xf numFmtId="49" fontId="1" fillId="0" borderId="59" xfId="3" applyNumberFormat="1" applyFont="1" applyFill="1" applyBorder="1" applyAlignment="1" applyProtection="1">
      <alignment horizontal="center" vertical="center" wrapText="1"/>
    </xf>
    <xf numFmtId="49" fontId="1" fillId="0" borderId="16" xfId="3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 wrapText="1"/>
    </xf>
    <xf numFmtId="3" fontId="1" fillId="0" borderId="2" xfId="0" applyNumberFormat="1" applyFont="1" applyBorder="1" applyAlignment="1" applyProtection="1">
      <alignment horizontal="center" vertical="center" wrapText="1"/>
    </xf>
    <xf numFmtId="4" fontId="1" fillId="0" borderId="36" xfId="3" applyNumberFormat="1" applyFont="1" applyFill="1" applyBorder="1" applyAlignment="1" applyProtection="1">
      <alignment horizontal="right" vertical="center"/>
    </xf>
    <xf numFmtId="0" fontId="3" fillId="0" borderId="6" xfId="3" applyFont="1" applyBorder="1" applyProtection="1"/>
    <xf numFmtId="4" fontId="3" fillId="0" borderId="6" xfId="3" applyNumberFormat="1" applyFont="1" applyBorder="1" applyProtection="1"/>
    <xf numFmtId="4" fontId="3" fillId="0" borderId="6" xfId="3" applyNumberFormat="1" applyFont="1" applyFill="1" applyBorder="1" applyAlignment="1" applyProtection="1">
      <alignment horizontal="right" vertical="center"/>
    </xf>
    <xf numFmtId="0" fontId="12" fillId="0" borderId="3" xfId="3" applyFont="1" applyBorder="1" applyAlignment="1" applyProtection="1"/>
    <xf numFmtId="0" fontId="12" fillId="0" borderId="6" xfId="3" applyFont="1" applyBorder="1" applyAlignment="1" applyProtection="1"/>
    <xf numFmtId="0" fontId="12" fillId="0" borderId="6" xfId="3" applyFont="1" applyBorder="1" applyProtection="1"/>
    <xf numFmtId="4" fontId="12" fillId="0" borderId="6" xfId="3" applyNumberFormat="1" applyFont="1" applyBorder="1" applyProtection="1"/>
    <xf numFmtId="4" fontId="12" fillId="0" borderId="28" xfId="3" applyNumberFormat="1" applyFont="1" applyBorder="1" applyAlignment="1" applyProtection="1">
      <alignment horizontal="right" vertical="center"/>
    </xf>
    <xf numFmtId="4" fontId="1" fillId="0" borderId="20" xfId="3" applyNumberFormat="1" applyFont="1" applyFill="1" applyBorder="1" applyAlignment="1" applyProtection="1">
      <alignment horizontal="center" vertical="center"/>
      <protection locked="0"/>
    </xf>
    <xf numFmtId="4" fontId="1" fillId="0" borderId="32" xfId="3" applyNumberFormat="1" applyFont="1" applyFill="1" applyBorder="1" applyAlignment="1" applyProtection="1">
      <alignment horizontal="center" vertical="center"/>
      <protection locked="0"/>
    </xf>
    <xf numFmtId="4" fontId="1" fillId="0" borderId="1" xfId="3" applyNumberFormat="1" applyFont="1" applyFill="1" applyBorder="1" applyAlignment="1" applyProtection="1">
      <alignment horizontal="center" vertical="center"/>
      <protection locked="0"/>
    </xf>
    <xf numFmtId="4" fontId="1" fillId="0" borderId="2" xfId="3" applyNumberFormat="1" applyFont="1" applyFill="1" applyBorder="1" applyAlignment="1" applyProtection="1">
      <alignment horizontal="center" vertical="center"/>
      <protection locked="0"/>
    </xf>
    <xf numFmtId="0" fontId="5" fillId="0" borderId="0" xfId="4" applyFont="1" applyFill="1" applyProtection="1"/>
    <xf numFmtId="0" fontId="12" fillId="0" borderId="0" xfId="4" applyFont="1" applyAlignment="1" applyProtection="1">
      <alignment horizontal="left"/>
    </xf>
    <xf numFmtId="0" fontId="3" fillId="0" borderId="0" xfId="4" applyFont="1" applyFill="1" applyBorder="1" applyProtection="1"/>
    <xf numFmtId="0" fontId="9" fillId="0" borderId="4" xfId="4" applyFont="1" applyFill="1" applyBorder="1" applyAlignment="1" applyProtection="1">
      <alignment horizontal="center" vertical="center" wrapText="1"/>
    </xf>
    <xf numFmtId="0" fontId="3" fillId="0" borderId="0" xfId="4" applyFont="1" applyFill="1" applyProtection="1"/>
    <xf numFmtId="0" fontId="9" fillId="0" borderId="5" xfId="4" applyFont="1" applyFill="1" applyBorder="1" applyAlignment="1" applyProtection="1">
      <alignment horizontal="center" vertical="center" wrapText="1"/>
    </xf>
    <xf numFmtId="0" fontId="9" fillId="0" borderId="4" xfId="4" applyFont="1" applyFill="1" applyBorder="1" applyAlignment="1" applyProtection="1">
      <alignment horizontal="center"/>
    </xf>
    <xf numFmtId="49" fontId="1" fillId="0" borderId="19" xfId="4" applyNumberFormat="1" applyFont="1" applyFill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vertical="center" wrapText="1"/>
    </xf>
    <xf numFmtId="4" fontId="1" fillId="0" borderId="30" xfId="4" applyNumberFormat="1" applyFont="1" applyFill="1" applyBorder="1" applyAlignment="1" applyProtection="1">
      <alignment horizontal="right" vertical="center"/>
    </xf>
    <xf numFmtId="49" fontId="1" fillId="0" borderId="15" xfId="4" applyNumberFormat="1" applyFont="1" applyFill="1" applyBorder="1" applyAlignment="1" applyProtection="1">
      <alignment horizontal="center" vertical="center"/>
    </xf>
    <xf numFmtId="4" fontId="1" fillId="0" borderId="31" xfId="4" applyNumberFormat="1" applyFont="1" applyFill="1" applyBorder="1" applyAlignment="1" applyProtection="1">
      <alignment horizontal="right" vertical="center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top" wrapText="1"/>
    </xf>
    <xf numFmtId="49" fontId="1" fillId="0" borderId="61" xfId="4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justify" vertical="top" wrapText="1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4" fontId="1" fillId="0" borderId="36" xfId="4" applyNumberFormat="1" applyFont="1" applyFill="1" applyBorder="1" applyAlignment="1" applyProtection="1">
      <alignment horizontal="right" vertical="center"/>
    </xf>
    <xf numFmtId="49" fontId="3" fillId="0" borderId="6" xfId="4" applyNumberFormat="1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top" wrapText="1"/>
    </xf>
    <xf numFmtId="0" fontId="3" fillId="0" borderId="6" xfId="4" applyFont="1" applyFill="1" applyBorder="1" applyAlignment="1" applyProtection="1">
      <alignment horizontal="center" vertical="center" wrapText="1"/>
    </xf>
    <xf numFmtId="0" fontId="3" fillId="0" borderId="6" xfId="4" applyFont="1" applyFill="1" applyBorder="1" applyProtection="1"/>
    <xf numFmtId="4" fontId="3" fillId="0" borderId="6" xfId="4" applyNumberFormat="1" applyFont="1" applyFill="1" applyBorder="1" applyProtection="1"/>
    <xf numFmtId="4" fontId="3" fillId="0" borderId="6" xfId="4" applyNumberFormat="1" applyFont="1" applyFill="1" applyBorder="1" applyAlignment="1" applyProtection="1">
      <alignment horizontal="right"/>
    </xf>
    <xf numFmtId="0" fontId="12" fillId="0" borderId="6" xfId="3" applyFont="1" applyBorder="1" applyAlignment="1" applyProtection="1">
      <alignment horizontal="center" vertical="center"/>
    </xf>
    <xf numFmtId="4" fontId="12" fillId="0" borderId="6" xfId="3" applyNumberFormat="1" applyFont="1" applyBorder="1" applyAlignment="1" applyProtection="1">
      <alignment horizontal="center" vertical="center"/>
    </xf>
    <xf numFmtId="49" fontId="3" fillId="0" borderId="0" xfId="4" applyNumberFormat="1" applyFont="1" applyFill="1" applyBorder="1" applyAlignment="1" applyProtection="1">
      <alignment horizontal="center" vertical="center"/>
    </xf>
    <xf numFmtId="0" fontId="3" fillId="0" borderId="0" xfId="4" applyFont="1" applyFill="1" applyBorder="1" applyAlignment="1" applyProtection="1">
      <alignment horizontal="center" vertical="center" wrapText="1"/>
    </xf>
    <xf numFmtId="0" fontId="3" fillId="0" borderId="0" xfId="4" applyFont="1" applyFill="1" applyBorder="1" applyAlignment="1" applyProtection="1">
      <alignment vertical="center" wrapText="1"/>
    </xf>
    <xf numFmtId="0" fontId="3" fillId="0" borderId="0" xfId="4" applyFont="1" applyFill="1" applyBorder="1" applyAlignment="1" applyProtection="1">
      <alignment horizontal="center" vertical="center"/>
    </xf>
    <xf numFmtId="0" fontId="1" fillId="0" borderId="0" xfId="4" applyFont="1" applyFill="1" applyProtection="1"/>
    <xf numFmtId="0" fontId="3" fillId="0" borderId="0" xfId="4" applyFont="1" applyProtection="1"/>
    <xf numFmtId="4" fontId="1" fillId="0" borderId="20" xfId="4" applyNumberFormat="1" applyFont="1" applyFill="1" applyBorder="1" applyAlignment="1" applyProtection="1">
      <alignment horizontal="center" vertical="center"/>
      <protection locked="0"/>
    </xf>
    <xf numFmtId="4" fontId="1" fillId="0" borderId="1" xfId="4" applyNumberFormat="1" applyFont="1" applyFill="1" applyBorder="1" applyAlignment="1" applyProtection="1">
      <alignment horizontal="center" vertical="center"/>
      <protection locked="0"/>
    </xf>
    <xf numFmtId="4" fontId="1" fillId="0" borderId="2" xfId="4" applyNumberFormat="1" applyFont="1" applyFill="1" applyBorder="1" applyAlignment="1" applyProtection="1">
      <alignment horizontal="center" vertical="center"/>
      <protection locked="0"/>
    </xf>
    <xf numFmtId="2" fontId="12" fillId="0" borderId="0" xfId="5" applyNumberFormat="1" applyFont="1" applyFill="1" applyProtection="1"/>
    <xf numFmtId="0" fontId="12" fillId="0" borderId="0" xfId="5" applyFont="1" applyFill="1" applyProtection="1"/>
    <xf numFmtId="0" fontId="12" fillId="0" borderId="0" xfId="5" applyFont="1" applyAlignment="1" applyProtection="1">
      <alignment horizontal="left"/>
    </xf>
    <xf numFmtId="2" fontId="3" fillId="0" borderId="0" xfId="5" applyNumberFormat="1" applyFont="1" applyFill="1" applyProtection="1"/>
    <xf numFmtId="0" fontId="9" fillId="0" borderId="4" xfId="5" applyFont="1" applyFill="1" applyBorder="1" applyAlignment="1" applyProtection="1">
      <alignment horizontal="center" vertical="center" wrapText="1"/>
    </xf>
    <xf numFmtId="0" fontId="9" fillId="0" borderId="5" xfId="5" applyFont="1" applyFill="1" applyBorder="1" applyAlignment="1" applyProtection="1">
      <alignment horizontal="center" vertical="center" wrapText="1"/>
    </xf>
    <xf numFmtId="0" fontId="3" fillId="0" borderId="4" xfId="5" applyFont="1" applyFill="1" applyBorder="1" applyAlignment="1" applyProtection="1">
      <alignment horizontal="center"/>
    </xf>
    <xf numFmtId="49" fontId="1" fillId="0" borderId="19" xfId="5" applyNumberFormat="1" applyFont="1" applyFill="1" applyBorder="1" applyAlignment="1" applyProtection="1">
      <alignment horizontal="center" vertical="center" wrapText="1"/>
    </xf>
    <xf numFmtId="0" fontId="1" fillId="0" borderId="20" xfId="0" applyFont="1" applyFill="1" applyBorder="1" applyAlignment="1" applyProtection="1">
      <alignment horizontal="center" vertical="center" wrapText="1"/>
    </xf>
    <xf numFmtId="0" fontId="1" fillId="0" borderId="20" xfId="0" applyFont="1" applyBorder="1" applyAlignment="1" applyProtection="1">
      <alignment vertical="top" wrapText="1"/>
    </xf>
    <xf numFmtId="3" fontId="1" fillId="0" borderId="20" xfId="0" applyNumberFormat="1" applyFont="1" applyFill="1" applyBorder="1" applyAlignment="1" applyProtection="1">
      <alignment horizontal="center" vertical="center" wrapText="1"/>
    </xf>
    <xf numFmtId="4" fontId="1" fillId="0" borderId="30" xfId="5" applyNumberFormat="1" applyFont="1" applyFill="1" applyBorder="1" applyAlignment="1" applyProtection="1">
      <alignment horizontal="right" vertical="center"/>
    </xf>
    <xf numFmtId="49" fontId="1" fillId="0" borderId="15" xfId="5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4" fontId="1" fillId="0" borderId="31" xfId="5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 wrapText="1"/>
    </xf>
    <xf numFmtId="0" fontId="1" fillId="0" borderId="1" xfId="5" applyFont="1" applyFill="1" applyBorder="1" applyAlignment="1" applyProtection="1">
      <alignment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 wrapText="1"/>
    </xf>
    <xf numFmtId="167" fontId="1" fillId="0" borderId="2" xfId="0" applyNumberFormat="1" applyFont="1" applyFill="1" applyBorder="1" applyAlignment="1" applyProtection="1">
      <alignment horizontal="center" vertical="center" wrapText="1"/>
    </xf>
    <xf numFmtId="4" fontId="1" fillId="0" borderId="36" xfId="5" applyNumberFormat="1" applyFont="1" applyFill="1" applyBorder="1" applyAlignment="1" applyProtection="1">
      <alignment horizontal="right" vertical="center"/>
    </xf>
    <xf numFmtId="0" fontId="15" fillId="0" borderId="6" xfId="5" applyFont="1" applyFill="1" applyBorder="1" applyAlignment="1" applyProtection="1">
      <alignment horizontal="center" vertical="top" wrapText="1"/>
    </xf>
    <xf numFmtId="0" fontId="15" fillId="0" borderId="6" xfId="5" applyFont="1" applyFill="1" applyBorder="1" applyAlignment="1" applyProtection="1">
      <alignment vertical="top" wrapText="1"/>
    </xf>
    <xf numFmtId="0" fontId="15" fillId="0" borderId="6" xfId="5" applyFont="1" applyFill="1" applyBorder="1" applyAlignment="1" applyProtection="1">
      <alignment horizontal="center" wrapText="1"/>
    </xf>
    <xf numFmtId="4" fontId="15" fillId="0" borderId="6" xfId="5" applyNumberFormat="1" applyFont="1" applyFill="1" applyBorder="1" applyAlignment="1" applyProtection="1">
      <alignment horizontal="center" wrapText="1"/>
    </xf>
    <xf numFmtId="4" fontId="3" fillId="0" borderId="6" xfId="5" applyNumberFormat="1" applyFont="1" applyFill="1" applyBorder="1" applyAlignment="1" applyProtection="1">
      <alignment horizontal="right"/>
    </xf>
    <xf numFmtId="0" fontId="12" fillId="0" borderId="3" xfId="2" applyFont="1" applyFill="1" applyBorder="1" applyProtection="1"/>
    <xf numFmtId="0" fontId="12" fillId="0" borderId="6" xfId="2" applyFont="1" applyFill="1" applyBorder="1" applyProtection="1"/>
    <xf numFmtId="0" fontId="12" fillId="0" borderId="6" xfId="2" applyFont="1" applyFill="1" applyBorder="1" applyAlignment="1" applyProtection="1">
      <alignment horizontal="center" vertical="center"/>
    </xf>
    <xf numFmtId="4" fontId="12" fillId="0" borderId="7" xfId="2" applyNumberFormat="1" applyFont="1" applyFill="1" applyBorder="1" applyProtection="1"/>
    <xf numFmtId="4" fontId="12" fillId="0" borderId="28" xfId="5" applyNumberFormat="1" applyFont="1" applyFill="1" applyBorder="1" applyAlignment="1" applyProtection="1">
      <alignment horizontal="right" vertical="center" wrapText="1"/>
    </xf>
    <xf numFmtId="4" fontId="1" fillId="0" borderId="20" xfId="5" applyNumberFormat="1" applyFont="1" applyFill="1" applyBorder="1" applyAlignment="1" applyProtection="1">
      <alignment horizontal="center" vertical="center"/>
      <protection locked="0"/>
    </xf>
    <xf numFmtId="4" fontId="1" fillId="0" borderId="1" xfId="5" applyNumberFormat="1" applyFont="1" applyFill="1" applyBorder="1" applyAlignment="1" applyProtection="1">
      <alignment horizontal="center" vertical="center"/>
      <protection locked="0"/>
    </xf>
    <xf numFmtId="4" fontId="21" fillId="0" borderId="1" xfId="5" applyNumberFormat="1" applyFont="1" applyFill="1" applyBorder="1" applyAlignment="1" applyProtection="1">
      <alignment horizontal="center" vertical="center"/>
      <protection locked="0"/>
    </xf>
    <xf numFmtId="4" fontId="1" fillId="0" borderId="2" xfId="5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wrapText="1"/>
    </xf>
    <xf numFmtId="0" fontId="1" fillId="0" borderId="0" xfId="0" applyFont="1" applyFill="1" applyProtection="1"/>
    <xf numFmtId="0" fontId="12" fillId="0" borderId="0" xfId="0" applyFont="1" applyFill="1" applyProtection="1"/>
    <xf numFmtId="0" fontId="9" fillId="0" borderId="3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</xf>
    <xf numFmtId="0" fontId="1" fillId="0" borderId="28" xfId="0" applyFont="1" applyFill="1" applyBorder="1" applyProtection="1"/>
    <xf numFmtId="0" fontId="1" fillId="0" borderId="43" xfId="0" applyFont="1" applyFill="1" applyBorder="1" applyProtection="1"/>
    <xf numFmtId="0" fontId="1" fillId="0" borderId="9" xfId="0" applyFont="1" applyFill="1" applyBorder="1" applyProtection="1"/>
    <xf numFmtId="0" fontId="9" fillId="0" borderId="26" xfId="0" applyFont="1" applyBorder="1" applyAlignment="1" applyProtection="1">
      <alignment vertical="top" wrapText="1"/>
    </xf>
    <xf numFmtId="4" fontId="9" fillId="0" borderId="3" xfId="0" applyNumberFormat="1" applyFont="1" applyBorder="1" applyAlignment="1" applyProtection="1">
      <alignment horizontal="center" vertical="top" wrapText="1"/>
    </xf>
    <xf numFmtId="4" fontId="9" fillId="0" borderId="7" xfId="0" applyNumberFormat="1" applyFont="1" applyBorder="1" applyAlignment="1" applyProtection="1">
      <alignment horizontal="center" vertical="top" wrapText="1"/>
    </xf>
    <xf numFmtId="4" fontId="1" fillId="0" borderId="43" xfId="0" applyNumberFormat="1" applyFont="1" applyFill="1" applyBorder="1" applyProtection="1"/>
    <xf numFmtId="4" fontId="1" fillId="0" borderId="9" xfId="0" applyNumberFormat="1" applyFont="1" applyFill="1" applyBorder="1" applyProtection="1"/>
    <xf numFmtId="0" fontId="9" fillId="0" borderId="0" xfId="0" applyFont="1" applyFill="1" applyProtection="1"/>
    <xf numFmtId="0" fontId="9" fillId="0" borderId="3" xfId="0" applyFont="1" applyFill="1" applyBorder="1" applyAlignment="1" applyProtection="1">
      <alignment horizontal="justify" vertical="top" wrapText="1"/>
    </xf>
    <xf numFmtId="4" fontId="9" fillId="0" borderId="3" xfId="0" applyNumberFormat="1" applyFont="1" applyFill="1" applyBorder="1" applyAlignment="1" applyProtection="1">
      <alignment horizontal="center" wrapText="1"/>
    </xf>
    <xf numFmtId="4" fontId="9" fillId="0" borderId="7" xfId="0" applyNumberFormat="1" applyFont="1" applyFill="1" applyBorder="1" applyAlignment="1" applyProtection="1">
      <alignment horizontal="center" wrapText="1"/>
    </xf>
    <xf numFmtId="0" fontId="8" fillId="0" borderId="0" xfId="0" applyFont="1" applyFill="1" applyBorder="1" applyAlignment="1" applyProtection="1">
      <alignment horizontal="center" wrapText="1"/>
    </xf>
    <xf numFmtId="0" fontId="12" fillId="0" borderId="0" xfId="0" applyFont="1" applyFill="1" applyBorder="1" applyAlignment="1" applyProtection="1">
      <alignment horizontal="center" wrapText="1"/>
    </xf>
    <xf numFmtId="0" fontId="12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4" xfId="4" applyFont="1" applyFill="1" applyBorder="1" applyAlignment="1" applyProtection="1">
      <alignment horizontal="center" vertical="center" wrapText="1"/>
    </xf>
    <xf numFmtId="0" fontId="9" fillId="0" borderId="28" xfId="0" applyFont="1" applyFill="1" applyBorder="1" applyAlignment="1" applyProtection="1">
      <alignment horizontal="center"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49" fontId="1" fillId="0" borderId="19" xfId="0" applyNumberFormat="1" applyFont="1" applyFill="1" applyBorder="1" applyAlignment="1" applyProtection="1">
      <alignment horizontal="center" vertical="center" wrapText="1"/>
    </xf>
    <xf numFmtId="0" fontId="1" fillId="0" borderId="20" xfId="0" applyFont="1" applyFill="1" applyBorder="1" applyAlignment="1" applyProtection="1">
      <alignment horizontal="left" vertical="top" wrapText="1"/>
    </xf>
    <xf numFmtId="2" fontId="1" fillId="0" borderId="20" xfId="0" applyNumberFormat="1" applyFont="1" applyFill="1" applyBorder="1" applyAlignment="1" applyProtection="1">
      <alignment horizontal="center" vertical="center" wrapText="1"/>
    </xf>
    <xf numFmtId="4" fontId="1" fillId="0" borderId="30" xfId="0" applyNumberFormat="1" applyFont="1" applyFill="1" applyBorder="1" applyAlignment="1" applyProtection="1">
      <alignment horizontal="right" vertical="center" wrapText="1"/>
    </xf>
    <xf numFmtId="49" fontId="1" fillId="0" borderId="15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top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31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justify" vertical="top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 applyProtection="1">
      <alignment horizontal="justify" vertical="top" wrapText="1"/>
    </xf>
    <xf numFmtId="2" fontId="1" fillId="0" borderId="2" xfId="0" applyNumberFormat="1" applyFont="1" applyFill="1" applyBorder="1" applyAlignment="1" applyProtection="1">
      <alignment horizontal="center" vertical="center" wrapText="1"/>
    </xf>
    <xf numFmtId="4" fontId="1" fillId="0" borderId="36" xfId="0" applyNumberFormat="1" applyFont="1" applyFill="1" applyBorder="1" applyAlignment="1" applyProtection="1">
      <alignment horizontal="right" vertical="center" wrapText="1"/>
    </xf>
    <xf numFmtId="0" fontId="8" fillId="0" borderId="6" xfId="0" applyFont="1" applyFill="1" applyBorder="1" applyAlignment="1" applyProtection="1">
      <alignment wrapText="1"/>
    </xf>
    <xf numFmtId="0" fontId="1" fillId="0" borderId="6" xfId="0" applyFont="1" applyFill="1" applyBorder="1" applyAlignment="1" applyProtection="1">
      <alignment horizontal="right"/>
    </xf>
    <xf numFmtId="0" fontId="8" fillId="0" borderId="3" xfId="0" applyFont="1" applyFill="1" applyBorder="1" applyAlignment="1" applyProtection="1">
      <alignment wrapText="1"/>
    </xf>
    <xf numFmtId="0" fontId="12" fillId="0" borderId="6" xfId="0" applyFont="1" applyFill="1" applyBorder="1" applyAlignment="1" applyProtection="1">
      <alignment horizontal="center" vertical="top" wrapText="1"/>
    </xf>
    <xf numFmtId="0" fontId="12" fillId="0" borderId="7" xfId="0" applyFont="1" applyFill="1" applyBorder="1" applyAlignment="1" applyProtection="1">
      <alignment horizontal="center" vertical="top" wrapText="1"/>
    </xf>
    <xf numFmtId="4" fontId="12" fillId="0" borderId="28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horizontal="center" vertical="top" wrapText="1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0" fontId="9" fillId="0" borderId="28" xfId="0" applyFont="1" applyFill="1" applyBorder="1" applyAlignment="1" applyProtection="1">
      <alignment horizontal="center" vertical="center" wrapText="1"/>
    </xf>
    <xf numFmtId="0" fontId="9" fillId="0" borderId="28" xfId="4" applyFont="1" applyFill="1" applyBorder="1" applyAlignment="1" applyProtection="1">
      <alignment horizontal="center" vertical="center" wrapText="1"/>
    </xf>
    <xf numFmtId="0" fontId="9" fillId="0" borderId="24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justify" vertical="center" wrapText="1"/>
    </xf>
    <xf numFmtId="0" fontId="1" fillId="0" borderId="6" xfId="0" applyFont="1" applyFill="1" applyBorder="1" applyAlignment="1" applyProtection="1">
      <alignment wrapText="1"/>
    </xf>
    <xf numFmtId="0" fontId="1" fillId="0" borderId="6" xfId="0" applyFont="1" applyFill="1" applyBorder="1" applyProtection="1"/>
    <xf numFmtId="0" fontId="5" fillId="0" borderId="26" xfId="0" applyFont="1" applyFill="1" applyBorder="1" applyAlignment="1" applyProtection="1">
      <alignment wrapText="1"/>
    </xf>
    <xf numFmtId="0" fontId="12" fillId="0" borderId="27" xfId="0" applyFont="1" applyFill="1" applyBorder="1" applyAlignment="1" applyProtection="1">
      <alignment horizontal="center" vertical="top" wrapText="1"/>
    </xf>
    <xf numFmtId="0" fontId="12" fillId="0" borderId="13" xfId="0" applyFont="1" applyFill="1" applyBorder="1" applyAlignment="1" applyProtection="1">
      <alignment horizontal="center" vertical="top" wrapText="1"/>
    </xf>
    <xf numFmtId="4" fontId="12" fillId="0" borderId="5" xfId="0" applyNumberFormat="1" applyFont="1" applyFill="1" applyBorder="1" applyAlignment="1" applyProtection="1">
      <alignment horizontal="right" vertical="center" wrapText="1"/>
    </xf>
    <xf numFmtId="0" fontId="9" fillId="0" borderId="4" xfId="0" applyFont="1" applyFill="1" applyBorder="1" applyAlignment="1" applyProtection="1">
      <alignment horizontal="center" vertical="top" wrapText="1"/>
    </xf>
    <xf numFmtId="0" fontId="9" fillId="0" borderId="25" xfId="0" applyFont="1" applyFill="1" applyBorder="1" applyAlignment="1" applyProtection="1">
      <alignment horizontal="center" vertical="top" wrapText="1"/>
    </xf>
    <xf numFmtId="49" fontId="1" fillId="0" borderId="19" xfId="0" applyNumberFormat="1" applyFont="1" applyFill="1" applyBorder="1" applyAlignment="1" applyProtection="1">
      <alignment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center" vertical="center"/>
    </xf>
    <xf numFmtId="49" fontId="1" fillId="0" borderId="15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5" fillId="0" borderId="27" xfId="0" applyFont="1" applyFill="1" applyBorder="1" applyAlignment="1" applyProtection="1">
      <alignment wrapText="1"/>
    </xf>
    <xf numFmtId="167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</xf>
    <xf numFmtId="4" fontId="1" fillId="0" borderId="2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Protection="1"/>
    <xf numFmtId="0" fontId="12" fillId="0" borderId="0" xfId="0" applyFont="1" applyProtection="1"/>
    <xf numFmtId="0" fontId="1" fillId="0" borderId="0" xfId="0" applyFont="1" applyFill="1" applyBorder="1" applyProtection="1"/>
    <xf numFmtId="0" fontId="3" fillId="0" borderId="0" xfId="0" applyFont="1" applyFill="1" applyBorder="1" applyProtection="1"/>
    <xf numFmtId="0" fontId="9" fillId="0" borderId="45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46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29" xfId="0" applyFont="1" applyBorder="1" applyAlignment="1" applyProtection="1">
      <alignment horizontal="center" vertical="top" wrapText="1"/>
    </xf>
    <xf numFmtId="0" fontId="9" fillId="0" borderId="41" xfId="0" applyFont="1" applyBorder="1" applyAlignment="1" applyProtection="1">
      <alignment horizontal="center" vertical="top" wrapText="1"/>
    </xf>
    <xf numFmtId="0" fontId="9" fillId="0" borderId="28" xfId="0" applyFont="1" applyBorder="1" applyAlignment="1" applyProtection="1">
      <alignment horizontal="center" vertical="top" wrapText="1"/>
    </xf>
    <xf numFmtId="0" fontId="1" fillId="0" borderId="20" xfId="0" applyFont="1" applyFill="1" applyBorder="1" applyAlignment="1" applyProtection="1">
      <alignment horizontal="center" vertical="top" wrapText="1"/>
    </xf>
    <xf numFmtId="0" fontId="8" fillId="0" borderId="20" xfId="0" applyFont="1" applyFill="1" applyBorder="1" applyAlignment="1" applyProtection="1">
      <alignment horizontal="center" vertical="center"/>
    </xf>
    <xf numFmtId="4" fontId="1" fillId="0" borderId="30" xfId="0" applyNumberFormat="1" applyFont="1" applyFill="1" applyBorder="1" applyAlignment="1" applyProtection="1">
      <alignment horizontal="right" vertical="center"/>
    </xf>
    <xf numFmtId="0" fontId="8" fillId="0" borderId="1" xfId="0" applyFont="1" applyFill="1" applyBorder="1" applyAlignment="1" applyProtection="1">
      <alignment horizontal="center" vertical="center"/>
    </xf>
    <xf numFmtId="4" fontId="1" fillId="0" borderId="31" xfId="0" applyNumberFormat="1" applyFont="1" applyFill="1" applyBorder="1" applyAlignment="1" applyProtection="1">
      <alignment horizontal="right" vertical="center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Protection="1"/>
    <xf numFmtId="49" fontId="1" fillId="0" borderId="16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4" fontId="1" fillId="0" borderId="36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0" fontId="5" fillId="0" borderId="3" xfId="0" applyFont="1" applyBorder="1" applyProtection="1"/>
    <xf numFmtId="0" fontId="5" fillId="0" borderId="6" xfId="0" applyFont="1" applyBorder="1" applyProtection="1"/>
    <xf numFmtId="0" fontId="12" fillId="0" borderId="6" xfId="0" applyFont="1" applyFill="1" applyBorder="1" applyAlignment="1" applyProtection="1">
      <alignment horizontal="center" vertical="center" wrapText="1"/>
    </xf>
    <xf numFmtId="4" fontId="5" fillId="0" borderId="7" xfId="0" applyNumberFormat="1" applyFont="1" applyBorder="1" applyProtection="1"/>
    <xf numFmtId="4" fontId="12" fillId="0" borderId="28" xfId="0" applyNumberFormat="1" applyFont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</xf>
    <xf numFmtId="4" fontId="1" fillId="0" borderId="20" xfId="0" applyNumberFormat="1" applyFont="1" applyFill="1" applyBorder="1" applyAlignment="1" applyProtection="1">
      <alignment horizontal="center" vertical="center"/>
      <protection locked="0"/>
    </xf>
    <xf numFmtId="4" fontId="1" fillId="0" borderId="1" xfId="0" applyNumberFormat="1" applyFont="1" applyFill="1" applyBorder="1" applyAlignment="1" applyProtection="1">
      <alignment horizontal="center" vertical="center"/>
      <protection locked="0"/>
    </xf>
    <xf numFmtId="4" fontId="1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6" applyFont="1" applyFill="1" applyProtection="1"/>
    <xf numFmtId="0" fontId="5" fillId="0" borderId="0" xfId="6" applyFont="1" applyFill="1" applyProtection="1"/>
    <xf numFmtId="0" fontId="12" fillId="0" borderId="0" xfId="6" applyFont="1" applyProtection="1"/>
    <xf numFmtId="0" fontId="5" fillId="0" borderId="0" xfId="6" applyFont="1" applyFill="1" applyBorder="1" applyProtection="1"/>
    <xf numFmtId="0" fontId="3" fillId="0" borderId="0" xfId="6" applyFont="1" applyFill="1" applyBorder="1" applyProtection="1"/>
    <xf numFmtId="0" fontId="9" fillId="0" borderId="4" xfId="6" applyFont="1" applyBorder="1" applyAlignment="1" applyProtection="1">
      <alignment horizontal="center" vertical="center" wrapText="1"/>
    </xf>
    <xf numFmtId="0" fontId="9" fillId="0" borderId="4" xfId="6" applyFont="1" applyBorder="1" applyAlignment="1" applyProtection="1">
      <alignment vertical="center" wrapText="1"/>
    </xf>
    <xf numFmtId="0" fontId="9" fillId="0" borderId="0" xfId="6" applyFont="1" applyFill="1" applyProtection="1"/>
    <xf numFmtId="0" fontId="9" fillId="0" borderId="5" xfId="6" applyFont="1" applyBorder="1" applyAlignment="1" applyProtection="1">
      <alignment horizontal="center" vertical="center" wrapText="1"/>
    </xf>
    <xf numFmtId="0" fontId="9" fillId="0" borderId="5" xfId="6" applyFont="1" applyBorder="1" applyAlignment="1" applyProtection="1">
      <alignment vertical="center" wrapText="1"/>
    </xf>
    <xf numFmtId="0" fontId="1" fillId="0" borderId="28" xfId="6" applyFont="1" applyBorder="1" applyAlignment="1" applyProtection="1">
      <alignment horizontal="center" vertical="center"/>
    </xf>
    <xf numFmtId="0" fontId="1" fillId="0" borderId="28" xfId="6" applyFont="1" applyBorder="1" applyAlignment="1" applyProtection="1">
      <alignment horizontal="center"/>
    </xf>
    <xf numFmtId="0" fontId="1" fillId="0" borderId="7" xfId="6" applyFont="1" applyBorder="1" applyAlignment="1" applyProtection="1">
      <alignment horizontal="center"/>
    </xf>
    <xf numFmtId="0" fontId="1" fillId="0" borderId="0" xfId="6" applyFont="1" applyFill="1" applyProtection="1"/>
    <xf numFmtId="0" fontId="1" fillId="0" borderId="60" xfId="6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vertical="top" wrapText="1"/>
    </xf>
    <xf numFmtId="0" fontId="1" fillId="0" borderId="17" xfId="0" applyFont="1" applyBorder="1" applyAlignment="1" applyProtection="1">
      <alignment horizontal="center" vertical="center"/>
    </xf>
    <xf numFmtId="3" fontId="1" fillId="0" borderId="17" xfId="0" applyNumberFormat="1" applyFont="1" applyFill="1" applyBorder="1" applyAlignment="1" applyProtection="1">
      <alignment horizontal="center" vertical="center" wrapText="1"/>
    </xf>
    <xf numFmtId="4" fontId="1" fillId="0" borderId="42" xfId="6" applyNumberFormat="1" applyFont="1" applyFill="1" applyBorder="1" applyAlignment="1" applyProtection="1">
      <alignment horizontal="right" vertical="center"/>
    </xf>
    <xf numFmtId="0" fontId="1" fillId="0" borderId="15" xfId="6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top"/>
    </xf>
    <xf numFmtId="4" fontId="1" fillId="0" borderId="31" xfId="6" applyNumberFormat="1" applyFont="1" applyFill="1" applyBorder="1" applyAlignment="1" applyProtection="1">
      <alignment horizontal="right" vertical="center"/>
    </xf>
    <xf numFmtId="0" fontId="1" fillId="0" borderId="15" xfId="6" applyFont="1" applyFill="1" applyBorder="1" applyAlignment="1" applyProtection="1">
      <alignment horizontal="center" vertical="top" wrapText="1"/>
    </xf>
    <xf numFmtId="0" fontId="1" fillId="0" borderId="1" xfId="6" applyFont="1" applyFill="1" applyBorder="1" applyAlignment="1" applyProtection="1">
      <alignment horizontal="center" vertical="center" wrapText="1"/>
    </xf>
    <xf numFmtId="0" fontId="1" fillId="0" borderId="1" xfId="6" applyFont="1" applyBorder="1" applyAlignment="1" applyProtection="1">
      <alignment horizontal="justify" vertical="center" wrapText="1"/>
    </xf>
    <xf numFmtId="0" fontId="1" fillId="0" borderId="1" xfId="6" applyFont="1" applyBorder="1" applyAlignment="1" applyProtection="1">
      <alignment horizontal="justify" vertical="center"/>
    </xf>
    <xf numFmtId="49" fontId="1" fillId="0" borderId="1" xfId="0" applyNumberFormat="1" applyFont="1" applyBorder="1" applyAlignment="1" applyProtection="1">
      <alignment vertical="center" wrapText="1"/>
    </xf>
    <xf numFmtId="0" fontId="1" fillId="0" borderId="1" xfId="6" applyFont="1" applyBorder="1" applyAlignment="1" applyProtection="1">
      <alignment vertical="center" wrapText="1"/>
    </xf>
    <xf numFmtId="0" fontId="1" fillId="0" borderId="16" xfId="6" applyFont="1" applyFill="1" applyBorder="1" applyAlignment="1" applyProtection="1">
      <alignment horizontal="center" vertical="center" wrapText="1"/>
    </xf>
    <xf numFmtId="0" fontId="1" fillId="0" borderId="2" xfId="6" applyFont="1" applyFill="1" applyBorder="1" applyAlignment="1" applyProtection="1">
      <alignment horizontal="center" vertical="center" wrapText="1"/>
    </xf>
    <xf numFmtId="0" fontId="1" fillId="0" borderId="2" xfId="6" applyFont="1" applyBorder="1" applyAlignment="1" applyProtection="1">
      <alignment vertical="center" wrapText="1"/>
    </xf>
    <xf numFmtId="0" fontId="1" fillId="0" borderId="2" xfId="6" applyFont="1" applyBorder="1" applyAlignment="1" applyProtection="1">
      <alignment horizontal="center" vertical="center" wrapText="1"/>
    </xf>
    <xf numFmtId="4" fontId="1" fillId="0" borderId="36" xfId="6" applyNumberFormat="1" applyFont="1" applyFill="1" applyBorder="1" applyAlignment="1" applyProtection="1">
      <alignment horizontal="right" vertical="center"/>
    </xf>
    <xf numFmtId="0" fontId="1" fillId="0" borderId="0" xfId="6" applyFont="1" applyFill="1" applyBorder="1" applyAlignment="1" applyProtection="1">
      <alignment horizontal="center" vertical="center" wrapText="1"/>
    </xf>
    <xf numFmtId="0" fontId="1" fillId="0" borderId="0" xfId="6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wrapText="1"/>
    </xf>
    <xf numFmtId="0" fontId="9" fillId="0" borderId="0" xfId="6" applyFont="1" applyFill="1" applyBorder="1" applyProtection="1"/>
    <xf numFmtId="0" fontId="1" fillId="0" borderId="0" xfId="6" applyFont="1" applyFill="1" applyBorder="1" applyAlignment="1" applyProtection="1">
      <alignment vertical="center"/>
    </xf>
    <xf numFmtId="0" fontId="1" fillId="0" borderId="0" xfId="6" applyFont="1" applyFill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4" fontId="9" fillId="0" borderId="28" xfId="6" applyNumberFormat="1" applyFont="1" applyFill="1" applyBorder="1" applyAlignment="1" applyProtection="1">
      <alignment horizontal="right" vertical="center" wrapText="1"/>
    </xf>
    <xf numFmtId="0" fontId="12" fillId="0" borderId="0" xfId="0" applyFont="1" applyBorder="1" applyAlignment="1" applyProtection="1">
      <alignment horizontal="center" vertical="center" wrapText="1"/>
    </xf>
    <xf numFmtId="3" fontId="9" fillId="0" borderId="0" xfId="6" applyNumberFormat="1" applyFont="1" applyFill="1" applyBorder="1" applyAlignment="1" applyProtection="1">
      <alignment horizontal="center" vertical="center" wrapText="1"/>
    </xf>
    <xf numFmtId="0" fontId="1" fillId="0" borderId="0" xfId="6" applyFont="1" applyProtection="1"/>
    <xf numFmtId="0" fontId="16" fillId="0" borderId="0" xfId="6" applyFont="1" applyBorder="1" applyAlignment="1" applyProtection="1">
      <alignment horizontal="center" vertical="top" wrapText="1"/>
    </xf>
    <xf numFmtId="0" fontId="1" fillId="0" borderId="0" xfId="6" applyFont="1" applyBorder="1" applyProtection="1"/>
    <xf numFmtId="0" fontId="9" fillId="0" borderId="0" xfId="6" applyFont="1" applyProtection="1"/>
    <xf numFmtId="0" fontId="1" fillId="0" borderId="19" xfId="6" applyFont="1" applyFill="1" applyBorder="1" applyAlignment="1" applyProtection="1">
      <alignment horizontal="center" vertical="center" wrapText="1"/>
    </xf>
    <xf numFmtId="4" fontId="1" fillId="0" borderId="30" xfId="6" applyNumberFormat="1" applyFont="1" applyBorder="1" applyAlignment="1" applyProtection="1">
      <alignment horizontal="right" vertical="center"/>
    </xf>
    <xf numFmtId="4" fontId="1" fillId="0" borderId="31" xfId="6" applyNumberFormat="1" applyFont="1" applyBorder="1" applyAlignment="1" applyProtection="1">
      <alignment horizontal="right" vertical="center"/>
    </xf>
    <xf numFmtId="0" fontId="1" fillId="0" borderId="59" xfId="6" applyFont="1" applyFill="1" applyBorder="1" applyAlignment="1" applyProtection="1">
      <alignment horizontal="center" vertical="center" wrapText="1"/>
    </xf>
    <xf numFmtId="0" fontId="1" fillId="0" borderId="32" xfId="0" applyFont="1" applyFill="1" applyBorder="1" applyAlignment="1" applyProtection="1">
      <alignment horizontal="center" vertical="center" wrapText="1"/>
    </xf>
    <xf numFmtId="0" fontId="1" fillId="0" borderId="32" xfId="0" applyFont="1" applyFill="1" applyBorder="1" applyAlignment="1" applyProtection="1">
      <alignment vertical="top" wrapText="1"/>
    </xf>
    <xf numFmtId="4" fontId="1" fillId="0" borderId="33" xfId="6" applyNumberFormat="1" applyFont="1" applyBorder="1" applyAlignment="1" applyProtection="1">
      <alignment horizontal="right" vertical="center"/>
    </xf>
    <xf numFmtId="4" fontId="1" fillId="0" borderId="36" xfId="6" applyNumberFormat="1" applyFont="1" applyBorder="1" applyAlignment="1" applyProtection="1">
      <alignment horizontal="right" vertical="center"/>
    </xf>
    <xf numFmtId="0" fontId="1" fillId="0" borderId="0" xfId="6" applyFont="1" applyFill="1" applyBorder="1" applyAlignment="1" applyProtection="1">
      <alignment horizontal="justify" vertical="center" wrapText="1"/>
    </xf>
    <xf numFmtId="0" fontId="1" fillId="0" borderId="0" xfId="6" applyFont="1" applyFill="1" applyBorder="1" applyAlignment="1" applyProtection="1">
      <alignment horizontal="center" vertical="top" wrapText="1"/>
    </xf>
    <xf numFmtId="0" fontId="1" fillId="0" borderId="0" xfId="6" applyFont="1" applyFill="1" applyBorder="1" applyAlignment="1" applyProtection="1">
      <alignment horizontal="center" vertical="center"/>
    </xf>
    <xf numFmtId="0" fontId="1" fillId="0" borderId="0" xfId="6" applyFont="1" applyFill="1" applyBorder="1" applyProtection="1"/>
    <xf numFmtId="3" fontId="1" fillId="0" borderId="0" xfId="6" applyNumberFormat="1" applyFont="1" applyFill="1" applyBorder="1" applyAlignment="1" applyProtection="1">
      <alignment horizontal="right"/>
    </xf>
    <xf numFmtId="0" fontId="12" fillId="0" borderId="3" xfId="0" applyFont="1" applyFill="1" applyBorder="1" applyAlignment="1" applyProtection="1">
      <alignment horizontal="center" wrapText="1"/>
    </xf>
    <xf numFmtId="0" fontId="12" fillId="0" borderId="6" xfId="0" applyFont="1" applyFill="1" applyBorder="1" applyAlignment="1" applyProtection="1">
      <alignment horizontal="center" wrapText="1"/>
    </xf>
    <xf numFmtId="0" fontId="12" fillId="0" borderId="7" xfId="0" applyFont="1" applyFill="1" applyBorder="1" applyAlignment="1" applyProtection="1">
      <alignment horizontal="center" wrapText="1"/>
    </xf>
    <xf numFmtId="4" fontId="9" fillId="0" borderId="28" xfId="6" applyNumberFormat="1" applyFont="1" applyFill="1" applyBorder="1" applyAlignment="1" applyProtection="1">
      <alignment horizontal="right"/>
    </xf>
    <xf numFmtId="3" fontId="9" fillId="0" borderId="0" xfId="6" applyNumberFormat="1" applyFont="1" applyFill="1" applyBorder="1" applyAlignment="1" applyProtection="1">
      <alignment horizontal="center"/>
    </xf>
    <xf numFmtId="0" fontId="1" fillId="0" borderId="0" xfId="6" applyFont="1" applyBorder="1" applyAlignment="1" applyProtection="1">
      <alignment vertical="top" wrapText="1"/>
    </xf>
    <xf numFmtId="0" fontId="1" fillId="0" borderId="4" xfId="6" applyFont="1" applyBorder="1" applyAlignment="1" applyProtection="1">
      <alignment horizontal="center"/>
    </xf>
    <xf numFmtId="0" fontId="1" fillId="0" borderId="25" xfId="6" applyFont="1" applyBorder="1" applyAlignment="1" applyProtection="1">
      <alignment horizontal="center"/>
    </xf>
    <xf numFmtId="0" fontId="1" fillId="0" borderId="20" xfId="6" applyFont="1" applyBorder="1" applyAlignment="1" applyProtection="1">
      <alignment horizontal="justify" vertical="center" wrapText="1"/>
    </xf>
    <xf numFmtId="4" fontId="1" fillId="0" borderId="30" xfId="6" applyNumberFormat="1" applyFont="1" applyFill="1" applyBorder="1" applyAlignment="1" applyProtection="1">
      <alignment horizontal="right" vertical="center"/>
    </xf>
    <xf numFmtId="0" fontId="1" fillId="0" borderId="2" xfId="6" applyFont="1" applyBorder="1" applyAlignment="1" applyProtection="1">
      <alignment horizontal="justify" vertical="center" wrapText="1"/>
    </xf>
    <xf numFmtId="0" fontId="1" fillId="0" borderId="0" xfId="6" applyFont="1" applyAlignment="1" applyProtection="1">
      <alignment horizontal="right"/>
    </xf>
    <xf numFmtId="0" fontId="1" fillId="0" borderId="3" xfId="6" applyFont="1" applyBorder="1" applyProtection="1"/>
    <xf numFmtId="0" fontId="5" fillId="0" borderId="6" xfId="6" applyFont="1" applyBorder="1" applyProtection="1"/>
    <xf numFmtId="0" fontId="5" fillId="0" borderId="7" xfId="6" applyFont="1" applyBorder="1" applyProtection="1"/>
    <xf numFmtId="4" fontId="12" fillId="0" borderId="28" xfId="6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right" wrapText="1"/>
    </xf>
    <xf numFmtId="0" fontId="1" fillId="0" borderId="0" xfId="0" applyFont="1" applyAlignment="1" applyProtection="1">
      <alignment horizontal="right"/>
    </xf>
    <xf numFmtId="0" fontId="12" fillId="0" borderId="0" xfId="0" applyFont="1" applyBorder="1" applyAlignment="1" applyProtection="1">
      <alignment horizontal="left" vertical="center" wrapText="1"/>
    </xf>
    <xf numFmtId="4" fontId="12" fillId="0" borderId="28" xfId="0" applyNumberFormat="1" applyFont="1" applyBorder="1" applyAlignment="1" applyProtection="1">
      <alignment horizontal="right" vertical="center" wrapText="1"/>
    </xf>
    <xf numFmtId="0" fontId="12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right"/>
    </xf>
    <xf numFmtId="4" fontId="12" fillId="0" borderId="0" xfId="6" applyNumberFormat="1" applyFont="1" applyFill="1" applyAlignment="1" applyProtection="1">
      <alignment horizontal="right"/>
    </xf>
    <xf numFmtId="4" fontId="1" fillId="0" borderId="17" xfId="6" applyNumberFormat="1" applyFont="1" applyFill="1" applyBorder="1" applyAlignment="1" applyProtection="1">
      <alignment horizontal="center" vertical="center"/>
      <protection locked="0"/>
    </xf>
    <xf numFmtId="4" fontId="1" fillId="0" borderId="1" xfId="6" applyNumberFormat="1" applyFont="1" applyFill="1" applyBorder="1" applyAlignment="1" applyProtection="1">
      <alignment horizontal="center" vertical="center"/>
      <protection locked="0"/>
    </xf>
    <xf numFmtId="4" fontId="1" fillId="0" borderId="2" xfId="6" applyNumberFormat="1" applyFont="1" applyFill="1" applyBorder="1" applyAlignment="1" applyProtection="1">
      <alignment horizontal="center" vertical="center"/>
      <protection locked="0"/>
    </xf>
    <xf numFmtId="4" fontId="1" fillId="0" borderId="20" xfId="6" applyNumberFormat="1" applyFont="1" applyFill="1" applyBorder="1" applyAlignment="1" applyProtection="1">
      <alignment horizontal="center" vertical="center"/>
      <protection locked="0"/>
    </xf>
    <xf numFmtId="4" fontId="1" fillId="0" borderId="32" xfId="6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6" fillId="0" borderId="4" xfId="0" applyFont="1" applyFill="1" applyBorder="1" applyProtection="1"/>
    <xf numFmtId="0" fontId="6" fillId="0" borderId="24" xfId="0" applyFont="1" applyFill="1" applyBorder="1" applyAlignment="1" applyProtection="1">
      <alignment horizontal="center"/>
    </xf>
    <xf numFmtId="0" fontId="6" fillId="0" borderId="24" xfId="0" applyFont="1" applyFill="1" applyBorder="1" applyProtection="1"/>
    <xf numFmtId="0" fontId="1" fillId="0" borderId="21" xfId="0" applyFont="1" applyFill="1" applyBorder="1" applyAlignment="1" applyProtection="1">
      <alignment horizontal="left"/>
    </xf>
    <xf numFmtId="0" fontId="1" fillId="0" borderId="22" xfId="0" applyFont="1" applyFill="1" applyBorder="1" applyAlignment="1" applyProtection="1">
      <alignment horizontal="center"/>
    </xf>
    <xf numFmtId="0" fontId="1" fillId="0" borderId="22" xfId="0" applyFont="1" applyFill="1" applyBorder="1" applyAlignment="1" applyProtection="1">
      <alignment wrapText="1"/>
    </xf>
    <xf numFmtId="0" fontId="1" fillId="0" borderId="22" xfId="0" applyFont="1" applyFill="1" applyBorder="1" applyProtection="1"/>
    <xf numFmtId="0" fontId="1" fillId="0" borderId="23" xfId="0" applyFont="1" applyFill="1" applyBorder="1" applyProtection="1"/>
    <xf numFmtId="4" fontId="3" fillId="0" borderId="22" xfId="0" applyNumberFormat="1" applyFont="1" applyFill="1" applyBorder="1" applyAlignment="1" applyProtection="1">
      <alignment horizontal="center"/>
    </xf>
    <xf numFmtId="4" fontId="3" fillId="0" borderId="25" xfId="0" applyNumberFormat="1" applyFont="1" applyFill="1" applyBorder="1" applyAlignment="1" applyProtection="1">
      <alignment horizontal="right"/>
    </xf>
    <xf numFmtId="0" fontId="1" fillId="0" borderId="10" xfId="0" applyFont="1" applyFill="1" applyBorder="1" applyAlignment="1" applyProtection="1">
      <alignment horizontal="left" vertical="top"/>
    </xf>
    <xf numFmtId="0" fontId="1" fillId="0" borderId="8" xfId="0" applyFont="1" applyFill="1" applyBorder="1" applyAlignment="1" applyProtection="1">
      <alignment horizontal="center" vertical="top"/>
    </xf>
    <xf numFmtId="0" fontId="1" fillId="0" borderId="8" xfId="0" applyFont="1" applyFill="1" applyBorder="1" applyAlignment="1" applyProtection="1">
      <alignment wrapText="1"/>
    </xf>
    <xf numFmtId="0" fontId="1" fillId="0" borderId="8" xfId="0" applyFont="1" applyFill="1" applyBorder="1" applyAlignment="1" applyProtection="1">
      <alignment horizontal="center"/>
    </xf>
    <xf numFmtId="0" fontId="1" fillId="0" borderId="8" xfId="0" applyFont="1" applyFill="1" applyBorder="1" applyProtection="1"/>
    <xf numFmtId="4" fontId="3" fillId="0" borderId="8" xfId="0" applyNumberFormat="1" applyFont="1" applyFill="1" applyBorder="1" applyAlignment="1" applyProtection="1">
      <alignment horizontal="center"/>
    </xf>
    <xf numFmtId="4" fontId="3" fillId="0" borderId="9" xfId="0" applyNumberFormat="1" applyFont="1" applyFill="1" applyBorder="1" applyAlignment="1" applyProtection="1">
      <alignment horizontal="right"/>
    </xf>
    <xf numFmtId="0" fontId="1" fillId="0" borderId="8" xfId="0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vertical="top"/>
    </xf>
    <xf numFmtId="0" fontId="1" fillId="0" borderId="8" xfId="0" applyFont="1" applyFill="1" applyBorder="1" applyAlignment="1" applyProtection="1">
      <alignment vertical="top"/>
    </xf>
    <xf numFmtId="0" fontId="1" fillId="0" borderId="10" xfId="0" quotePrefix="1" applyFont="1" applyFill="1" applyBorder="1" applyAlignment="1" applyProtection="1">
      <alignment vertical="top"/>
    </xf>
    <xf numFmtId="3" fontId="1" fillId="0" borderId="8" xfId="0" applyNumberFormat="1" applyFont="1" applyFill="1" applyBorder="1" applyProtection="1"/>
    <xf numFmtId="0" fontId="0" fillId="0" borderId="10" xfId="0" applyFill="1" applyBorder="1" applyAlignment="1" applyProtection="1">
      <alignment vertical="top"/>
    </xf>
    <xf numFmtId="0" fontId="0" fillId="0" borderId="8" xfId="0" applyFill="1" applyBorder="1" applyAlignment="1" applyProtection="1">
      <alignment vertical="top"/>
    </xf>
    <xf numFmtId="0" fontId="0" fillId="0" borderId="8" xfId="0" applyFill="1" applyBorder="1" applyProtection="1"/>
    <xf numFmtId="0" fontId="0" fillId="0" borderId="8" xfId="0" applyFill="1" applyBorder="1" applyAlignment="1" applyProtection="1">
      <alignment horizontal="center"/>
    </xf>
    <xf numFmtId="4" fontId="0" fillId="0" borderId="8" xfId="0" applyNumberFormat="1" applyFill="1" applyBorder="1" applyAlignment="1" applyProtection="1">
      <alignment horizontal="center"/>
    </xf>
    <xf numFmtId="4" fontId="0" fillId="0" borderId="9" xfId="0" applyNumberFormat="1" applyFill="1" applyBorder="1" applyAlignment="1" applyProtection="1">
      <alignment horizontal="center"/>
    </xf>
    <xf numFmtId="0" fontId="0" fillId="0" borderId="11" xfId="0" applyFill="1" applyBorder="1" applyAlignment="1" applyProtection="1">
      <alignment vertical="top"/>
    </xf>
    <xf numFmtId="0" fontId="0" fillId="0" borderId="12" xfId="0" applyFill="1" applyBorder="1" applyAlignment="1" applyProtection="1">
      <alignment vertical="top"/>
    </xf>
    <xf numFmtId="0" fontId="0" fillId="0" borderId="12" xfId="0" applyFill="1" applyBorder="1" applyProtection="1"/>
    <xf numFmtId="0" fontId="0" fillId="0" borderId="12" xfId="0" applyFill="1" applyBorder="1" applyAlignment="1" applyProtection="1">
      <alignment horizontal="center"/>
    </xf>
    <xf numFmtId="4" fontId="0" fillId="0" borderId="12" xfId="0" applyNumberFormat="1" applyFill="1" applyBorder="1" applyAlignment="1" applyProtection="1">
      <alignment horizontal="center"/>
    </xf>
    <xf numFmtId="4" fontId="0" fillId="0" borderId="13" xfId="0" applyNumberFormat="1" applyFill="1" applyBorder="1" applyAlignment="1" applyProtection="1">
      <alignment horizontal="center"/>
    </xf>
    <xf numFmtId="0" fontId="0" fillId="0" borderId="4" xfId="0" applyFill="1" applyBorder="1" applyProtection="1"/>
    <xf numFmtId="0" fontId="6" fillId="0" borderId="18" xfId="0" applyFont="1" applyFill="1" applyBorder="1" applyAlignment="1" applyProtection="1">
      <alignment horizontal="left"/>
    </xf>
    <xf numFmtId="0" fontId="6" fillId="0" borderId="34" xfId="0" applyFont="1" applyFill="1" applyBorder="1" applyAlignment="1" applyProtection="1">
      <alignment horizontal="left"/>
    </xf>
    <xf numFmtId="0" fontId="6" fillId="0" borderId="25" xfId="0" applyFont="1" applyFill="1" applyBorder="1" applyAlignment="1" applyProtection="1">
      <alignment horizontal="left"/>
    </xf>
    <xf numFmtId="4" fontId="6" fillId="0" borderId="4" xfId="0" applyNumberFormat="1" applyFont="1" applyFill="1" applyBorder="1" applyAlignment="1" applyProtection="1">
      <alignment horizontal="right"/>
    </xf>
    <xf numFmtId="0" fontId="0" fillId="0" borderId="5" xfId="0" applyFill="1" applyBorder="1" applyProtection="1"/>
    <xf numFmtId="0" fontId="6" fillId="0" borderId="26" xfId="0" applyFont="1" applyFill="1" applyBorder="1" applyAlignment="1" applyProtection="1">
      <alignment horizontal="left"/>
    </xf>
    <xf numFmtId="0" fontId="6" fillId="0" borderId="27" xfId="0" applyFont="1" applyFill="1" applyBorder="1" applyAlignment="1" applyProtection="1">
      <alignment horizontal="left"/>
    </xf>
    <xf numFmtId="0" fontId="6" fillId="0" borderId="13" xfId="0" applyFont="1" applyFill="1" applyBorder="1" applyAlignment="1" applyProtection="1">
      <alignment horizontal="left"/>
    </xf>
    <xf numFmtId="4" fontId="0" fillId="0" borderId="5" xfId="0" applyNumberFormat="1" applyFill="1" applyBorder="1" applyProtection="1"/>
    <xf numFmtId="0" fontId="7" fillId="0" borderId="0" xfId="0" applyFont="1" applyFill="1" applyAlignment="1" applyProtection="1">
      <alignment horizontal="left"/>
    </xf>
    <xf numFmtId="0" fontId="7" fillId="0" borderId="0" xfId="0" applyFont="1" applyFill="1" applyAlignment="1" applyProtection="1">
      <alignment horizontal="center"/>
    </xf>
    <xf numFmtId="0" fontId="7" fillId="0" borderId="0" xfId="0" applyFont="1" applyFill="1" applyAlignment="1" applyProtection="1">
      <alignment horizontal="center"/>
    </xf>
    <xf numFmtId="0" fontId="6" fillId="0" borderId="5" xfId="0" applyFont="1" applyFill="1" applyBorder="1" applyProtection="1"/>
    <xf numFmtId="4" fontId="3" fillId="0" borderId="25" xfId="0" applyNumberFormat="1" applyFont="1" applyFill="1" applyBorder="1" applyAlignment="1" applyProtection="1">
      <alignment horizontal="center"/>
    </xf>
    <xf numFmtId="3" fontId="1" fillId="0" borderId="8" xfId="0" applyNumberFormat="1" applyFont="1" applyFill="1" applyBorder="1" applyAlignment="1" applyProtection="1">
      <alignment horizontal="center"/>
    </xf>
    <xf numFmtId="3" fontId="1" fillId="0" borderId="8" xfId="0" applyNumberFormat="1" applyFont="1" applyFill="1" applyBorder="1" applyAlignment="1" applyProtection="1">
      <alignment horizontal="center" wrapText="1"/>
    </xf>
    <xf numFmtId="4" fontId="1" fillId="0" borderId="9" xfId="0" applyNumberFormat="1" applyFont="1" applyFill="1" applyBorder="1" applyAlignment="1" applyProtection="1">
      <alignment horizontal="right"/>
    </xf>
    <xf numFmtId="4" fontId="1" fillId="0" borderId="8" xfId="0" applyNumberFormat="1" applyFont="1" applyFill="1" applyBorder="1" applyAlignment="1" applyProtection="1">
      <alignment horizontal="center"/>
    </xf>
    <xf numFmtId="0" fontId="1" fillId="0" borderId="43" xfId="0" applyFont="1" applyFill="1" applyBorder="1" applyAlignment="1" applyProtection="1">
      <alignment horizontal="left" vertical="top"/>
    </xf>
    <xf numFmtId="0" fontId="1" fillId="0" borderId="53" xfId="0" applyFont="1" applyFill="1" applyBorder="1" applyAlignment="1" applyProtection="1">
      <alignment wrapText="1"/>
    </xf>
    <xf numFmtId="0" fontId="0" fillId="0" borderId="43" xfId="0" applyFill="1" applyBorder="1" applyAlignment="1" applyProtection="1">
      <alignment vertical="top"/>
    </xf>
    <xf numFmtId="0" fontId="0" fillId="0" borderId="53" xfId="0" applyFill="1" applyBorder="1" applyProtection="1"/>
    <xf numFmtId="0" fontId="1" fillId="0" borderId="8" xfId="0" applyFont="1" applyFill="1" applyBorder="1" applyAlignment="1" applyProtection="1">
      <alignment horizontal="left" vertical="top"/>
    </xf>
    <xf numFmtId="0" fontId="1" fillId="0" borderId="0" xfId="0" applyFont="1" applyFill="1" applyBorder="1" applyAlignment="1" applyProtection="1">
      <alignment horizontal="left" vertical="top"/>
    </xf>
    <xf numFmtId="0" fontId="1" fillId="0" borderId="53" xfId="0" applyFont="1" applyFill="1" applyBorder="1" applyAlignment="1" applyProtection="1">
      <alignment horizontal="left" vertical="top"/>
    </xf>
    <xf numFmtId="4" fontId="0" fillId="0" borderId="9" xfId="0" applyNumberFormat="1" applyFill="1" applyBorder="1" applyAlignment="1" applyProtection="1">
      <alignment horizontal="right"/>
    </xf>
    <xf numFmtId="0" fontId="0" fillId="0" borderId="3" xfId="0" applyFill="1" applyBorder="1" applyProtection="1"/>
    <xf numFmtId="4" fontId="0" fillId="0" borderId="7" xfId="0" applyNumberFormat="1" applyFill="1" applyBorder="1" applyAlignment="1" applyProtection="1">
      <alignment horizontal="right"/>
    </xf>
    <xf numFmtId="0" fontId="6" fillId="0" borderId="3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left"/>
    </xf>
    <xf numFmtId="0" fontId="6" fillId="0" borderId="7" xfId="0" applyFont="1" applyFill="1" applyBorder="1" applyAlignment="1" applyProtection="1">
      <alignment horizontal="left"/>
    </xf>
    <xf numFmtId="0" fontId="0" fillId="0" borderId="0" xfId="0" applyFill="1" applyAlignment="1" applyProtection="1">
      <alignment horizontal="right"/>
    </xf>
    <xf numFmtId="0" fontId="6" fillId="0" borderId="3" xfId="0" applyFont="1" applyFill="1" applyBorder="1" applyProtection="1"/>
    <xf numFmtId="0" fontId="0" fillId="0" borderId="6" xfId="0" applyFill="1" applyBorder="1" applyProtection="1"/>
    <xf numFmtId="0" fontId="0" fillId="0" borderId="7" xfId="0" applyFill="1" applyBorder="1" applyProtection="1"/>
    <xf numFmtId="4" fontId="3" fillId="0" borderId="8" xfId="0" applyNumberFormat="1" applyFont="1" applyFill="1" applyBorder="1" applyAlignment="1" applyProtection="1">
      <alignment horizontal="center"/>
      <protection locked="0"/>
    </xf>
    <xf numFmtId="4" fontId="0" fillId="0" borderId="8" xfId="0" applyNumberFormat="1" applyFill="1" applyBorder="1" applyAlignment="1" applyProtection="1">
      <alignment horizontal="center"/>
      <protection locked="0"/>
    </xf>
    <xf numFmtId="4" fontId="1" fillId="0" borderId="8" xfId="0" applyNumberFormat="1" applyFont="1" applyFill="1" applyBorder="1" applyAlignment="1" applyProtection="1">
      <alignment horizontal="center"/>
      <protection locked="0"/>
    </xf>
  </cellXfs>
  <cellStyles count="9">
    <cellStyle name="Обычный" xfId="0" builtinId="0"/>
    <cellStyle name="Обычный_9 POM Chisinau Hincesti Sectorul nr. 1  PC 86+10 – PC 88+10" xfId="1"/>
    <cellStyle name="Обычный_x1 Site Clearinf Off. Расчистка территории,  " xfId="2"/>
    <cellStyle name="Обычный_x3 Earthworks.  Земляные роаботы" xfId="3"/>
    <cellStyle name="Обычный_x4 Road Pavement. ДОРОЖНАЯ ОДЕЖДА" xfId="4"/>
    <cellStyle name="Обычный_x5 Drainage. Водоотвод" xfId="5"/>
    <cellStyle name="Обычный_x6 Acces Roads and SitesСъезды и площадки" xfId="6"/>
    <cellStyle name="Процентный" xfId="7" builtinId="5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34"/>
  <sheetViews>
    <sheetView tabSelected="1" zoomScaleNormal="100" workbookViewId="0"/>
  </sheetViews>
  <sheetFormatPr defaultRowHeight="12.75" x14ac:dyDescent="0.2"/>
  <cols>
    <col min="1" max="1" width="5.7109375" style="6" customWidth="1"/>
    <col min="2" max="2" width="12" style="6" customWidth="1"/>
    <col min="3" max="4" width="25.7109375" style="6" customWidth="1"/>
    <col min="5" max="5" width="18.7109375" style="6" customWidth="1"/>
    <col min="6" max="6" width="19.28515625" style="6" hidden="1" customWidth="1"/>
    <col min="7" max="7" width="15.85546875" style="6" hidden="1" customWidth="1"/>
    <col min="8" max="8" width="16.140625" style="6" hidden="1" customWidth="1"/>
    <col min="9" max="9" width="0" style="6" hidden="1" customWidth="1"/>
    <col min="10" max="10" width="17.7109375" style="6" hidden="1" customWidth="1"/>
    <col min="11" max="13" width="9.140625" style="6"/>
    <col min="14" max="16384" width="9.140625" style="8"/>
  </cols>
  <sheetData>
    <row r="2" spans="1:22" s="5" customFormat="1" ht="15.75" x14ac:dyDescent="0.25">
      <c r="A2" s="3"/>
      <c r="B2" s="4" t="s">
        <v>179</v>
      </c>
      <c r="C2" s="4"/>
      <c r="D2" s="4"/>
      <c r="E2" s="4"/>
      <c r="F2" s="3"/>
      <c r="G2" s="3"/>
      <c r="H2" s="3"/>
      <c r="I2" s="3"/>
      <c r="J2" s="3"/>
      <c r="K2" s="3"/>
      <c r="L2" s="3"/>
      <c r="M2" s="3"/>
    </row>
    <row r="3" spans="1:22" ht="15" x14ac:dyDescent="0.2">
      <c r="E3" s="7"/>
      <c r="M3" s="3"/>
      <c r="N3" s="5"/>
      <c r="O3" s="5"/>
      <c r="P3" s="5"/>
      <c r="Q3" s="5"/>
      <c r="R3" s="5"/>
      <c r="S3" s="5"/>
    </row>
    <row r="4" spans="1:22" ht="15.75" x14ac:dyDescent="0.25">
      <c r="B4" s="9" t="s">
        <v>353</v>
      </c>
      <c r="C4" s="9"/>
      <c r="D4" s="9"/>
      <c r="E4" s="9"/>
      <c r="L4" s="3"/>
      <c r="M4" s="3"/>
      <c r="N4" s="5"/>
      <c r="O4" s="5"/>
      <c r="P4" s="5"/>
      <c r="Q4" s="5"/>
      <c r="R4" s="5"/>
      <c r="S4" s="5"/>
    </row>
    <row r="5" spans="1:22" s="14" customFormat="1" ht="15.75" x14ac:dyDescent="0.25">
      <c r="A5" s="10"/>
      <c r="B5" s="9" t="s">
        <v>577</v>
      </c>
      <c r="C5" s="9"/>
      <c r="D5" s="9"/>
      <c r="E5" s="9"/>
      <c r="F5" s="11" t="s">
        <v>212</v>
      </c>
      <c r="G5" s="12" t="s">
        <v>213</v>
      </c>
      <c r="H5" s="12" t="s">
        <v>214</v>
      </c>
      <c r="I5" s="11"/>
      <c r="J5" s="13"/>
      <c r="K5" s="10"/>
      <c r="L5" s="8"/>
      <c r="M5" s="3"/>
      <c r="N5" s="5"/>
      <c r="O5" s="5"/>
      <c r="P5" s="5"/>
      <c r="Q5" s="5"/>
      <c r="R5" s="5"/>
      <c r="S5" s="5"/>
    </row>
    <row r="6" spans="1:22" ht="15.75" thickBot="1" x14ac:dyDescent="0.25">
      <c r="E6" s="15"/>
      <c r="F6" s="16" t="s">
        <v>215</v>
      </c>
      <c r="G6" s="17" t="s">
        <v>216</v>
      </c>
      <c r="H6" s="18" t="s">
        <v>217</v>
      </c>
      <c r="I6" s="19"/>
      <c r="J6" s="19"/>
      <c r="M6" s="3"/>
      <c r="N6" s="5"/>
      <c r="O6" s="5"/>
      <c r="P6" s="5"/>
      <c r="Q6" s="5"/>
      <c r="R6" s="5"/>
      <c r="S6" s="5"/>
    </row>
    <row r="7" spans="1:22" ht="16.5" thickBot="1" x14ac:dyDescent="0.3">
      <c r="B7" s="20" t="s">
        <v>180</v>
      </c>
      <c r="C7" s="21"/>
      <c r="D7" s="22"/>
      <c r="E7" s="23" t="s">
        <v>135</v>
      </c>
      <c r="M7" s="3"/>
      <c r="N7" s="5"/>
      <c r="O7" s="5"/>
      <c r="P7" s="5"/>
      <c r="Q7" s="5"/>
      <c r="R7" s="5"/>
      <c r="S7" s="5"/>
    </row>
    <row r="8" spans="1:22" ht="14.25" x14ac:dyDescent="0.2">
      <c r="B8" s="24"/>
      <c r="C8" s="25"/>
      <c r="D8" s="26"/>
      <c r="E8" s="27"/>
      <c r="F8" s="28"/>
      <c r="G8" s="29"/>
      <c r="H8" s="29"/>
      <c r="I8" s="29"/>
    </row>
    <row r="9" spans="1:22" ht="15" x14ac:dyDescent="0.25">
      <c r="B9" s="30" t="s">
        <v>198</v>
      </c>
      <c r="C9" s="31" t="s">
        <v>181</v>
      </c>
      <c r="D9" s="32"/>
      <c r="E9" s="33">
        <f>'1. General Items'!G17</f>
        <v>0</v>
      </c>
      <c r="F9" s="34" t="e">
        <f>'1. General Items'!#REF!</f>
        <v>#REF!</v>
      </c>
      <c r="G9" s="35" t="e">
        <f>'1. General Items'!#REF!</f>
        <v>#REF!</v>
      </c>
      <c r="H9" s="35">
        <f>'1. General Items'!G17</f>
        <v>0</v>
      </c>
      <c r="I9" s="29"/>
      <c r="J9" s="36" t="e">
        <f>H9+G9+F9</f>
        <v>#REF!</v>
      </c>
    </row>
    <row r="10" spans="1:22" ht="15" x14ac:dyDescent="0.25">
      <c r="B10" s="37"/>
      <c r="C10" s="38" t="s">
        <v>207</v>
      </c>
      <c r="D10" s="39"/>
      <c r="E10" s="40"/>
      <c r="F10" s="34"/>
      <c r="G10" s="29"/>
      <c r="H10" s="29"/>
      <c r="I10" s="29"/>
      <c r="J10" s="36">
        <f t="shared" ref="J10:J27" si="0">H10+G10+F10</f>
        <v>0</v>
      </c>
    </row>
    <row r="11" spans="1:22" ht="15" x14ac:dyDescent="0.25">
      <c r="B11" s="30" t="s">
        <v>182</v>
      </c>
      <c r="C11" s="31" t="s">
        <v>183</v>
      </c>
      <c r="D11" s="32"/>
      <c r="E11" s="33">
        <f>'2,Lucr de preg'!H19</f>
        <v>0</v>
      </c>
      <c r="F11" s="34" t="e">
        <f>'2,Lucr de preg'!#REF!</f>
        <v>#REF!</v>
      </c>
      <c r="G11" s="35" t="e">
        <f>'2,Lucr de preg'!#REF!</f>
        <v>#REF!</v>
      </c>
      <c r="H11" s="35" t="e">
        <f>'2,Lucr de preg'!#REF!</f>
        <v>#REF!</v>
      </c>
      <c r="I11" s="29"/>
      <c r="J11" s="36" t="e">
        <f t="shared" si="0"/>
        <v>#REF!</v>
      </c>
    </row>
    <row r="12" spans="1:22" ht="15" x14ac:dyDescent="0.25">
      <c r="B12" s="37"/>
      <c r="C12" s="38" t="s">
        <v>202</v>
      </c>
      <c r="D12" s="39"/>
      <c r="E12" s="40"/>
      <c r="F12" s="34"/>
      <c r="G12" s="29"/>
      <c r="H12" s="29"/>
      <c r="I12" s="29"/>
      <c r="J12" s="36">
        <f t="shared" si="0"/>
        <v>0</v>
      </c>
    </row>
    <row r="13" spans="1:22" ht="15" x14ac:dyDescent="0.25">
      <c r="B13" s="30" t="s">
        <v>184</v>
      </c>
      <c r="C13" s="31" t="s">
        <v>185</v>
      </c>
      <c r="D13" s="32"/>
      <c r="E13" s="33">
        <f>'3, Terasamente'!G16</f>
        <v>0</v>
      </c>
      <c r="F13" s="41" t="e">
        <f>'3, Terasamente'!#REF!</f>
        <v>#REF!</v>
      </c>
      <c r="G13" s="35" t="e">
        <f>'3, Terasamente'!#REF!</f>
        <v>#REF!</v>
      </c>
      <c r="H13" s="42" t="e">
        <f>'3, Terasamente'!#REF!</f>
        <v>#REF!</v>
      </c>
      <c r="I13" s="29"/>
      <c r="J13" s="36" t="e">
        <f t="shared" si="0"/>
        <v>#REF!</v>
      </c>
    </row>
    <row r="14" spans="1:22" ht="15" x14ac:dyDescent="0.25">
      <c r="B14" s="37"/>
      <c r="C14" s="38" t="s">
        <v>203</v>
      </c>
      <c r="D14" s="39"/>
      <c r="E14" s="40"/>
      <c r="F14" s="34"/>
      <c r="G14" s="29"/>
      <c r="H14" s="29"/>
      <c r="I14" s="29"/>
      <c r="J14" s="36">
        <f t="shared" si="0"/>
        <v>0</v>
      </c>
    </row>
    <row r="15" spans="1:22" ht="15" x14ac:dyDescent="0.25">
      <c r="B15" s="30" t="s">
        <v>186</v>
      </c>
      <c r="C15" s="31" t="s">
        <v>187</v>
      </c>
      <c r="D15" s="32"/>
      <c r="E15" s="33">
        <f>'4, Sist Rut'!G25</f>
        <v>0</v>
      </c>
      <c r="F15" s="41" t="e">
        <f>'4, Sist Rut'!#REF!</f>
        <v>#REF!</v>
      </c>
      <c r="G15" s="35" t="e">
        <f>'4, Sist Rut'!#REF!</f>
        <v>#REF!</v>
      </c>
      <c r="H15" s="29" t="e">
        <f>'4, Sist Rut'!#REF!</f>
        <v>#REF!</v>
      </c>
      <c r="I15" s="29"/>
      <c r="J15" s="36" t="e">
        <f t="shared" si="0"/>
        <v>#REF!</v>
      </c>
    </row>
    <row r="16" spans="1:22" ht="15" x14ac:dyDescent="0.25">
      <c r="B16" s="43"/>
      <c r="C16" s="44" t="s">
        <v>208</v>
      </c>
      <c r="D16" s="45"/>
      <c r="E16" s="46"/>
      <c r="F16" s="34"/>
      <c r="G16" s="29"/>
      <c r="H16" s="29"/>
      <c r="I16" s="29"/>
      <c r="J16" s="36">
        <f t="shared" si="0"/>
        <v>0</v>
      </c>
      <c r="O16" s="47"/>
      <c r="P16" s="48"/>
      <c r="Q16" s="48"/>
      <c r="R16" s="48"/>
      <c r="S16" s="48"/>
      <c r="T16" s="48"/>
      <c r="U16" s="48"/>
      <c r="V16" s="48"/>
    </row>
    <row r="17" spans="2:22" ht="15" x14ac:dyDescent="0.25">
      <c r="B17" s="43" t="s">
        <v>534</v>
      </c>
      <c r="C17" s="44" t="s">
        <v>571</v>
      </c>
      <c r="D17" s="45"/>
      <c r="E17" s="46">
        <f>'5,Evacuarea  apelor'!G23</f>
        <v>0</v>
      </c>
      <c r="F17" s="41" t="e">
        <f>'5,Evacuarea  apelor'!#REF!</f>
        <v>#REF!</v>
      </c>
      <c r="G17" s="35" t="e">
        <f>'5,Evacuarea  apelor'!#REF!</f>
        <v>#REF!</v>
      </c>
      <c r="H17" s="29" t="e">
        <f>'5,Evacuarea  apelor'!#REF!</f>
        <v>#REF!</v>
      </c>
      <c r="I17" s="29"/>
      <c r="J17" s="36" t="e">
        <f t="shared" si="0"/>
        <v>#REF!</v>
      </c>
      <c r="M17" s="49"/>
      <c r="O17" s="47"/>
      <c r="P17" s="48"/>
      <c r="Q17" s="48"/>
      <c r="R17" s="48"/>
      <c r="S17" s="48"/>
      <c r="T17" s="48"/>
      <c r="U17" s="48"/>
      <c r="V17" s="48"/>
    </row>
    <row r="18" spans="2:22" ht="15" x14ac:dyDescent="0.25">
      <c r="B18" s="37"/>
      <c r="C18" s="38" t="s">
        <v>209</v>
      </c>
      <c r="D18" s="39"/>
      <c r="E18" s="40"/>
      <c r="F18" s="34"/>
      <c r="G18" s="29"/>
      <c r="H18" s="29"/>
      <c r="I18" s="29"/>
      <c r="J18" s="36">
        <f t="shared" si="0"/>
        <v>0</v>
      </c>
    </row>
    <row r="19" spans="2:22" ht="15" x14ac:dyDescent="0.25">
      <c r="B19" s="30" t="s">
        <v>189</v>
      </c>
      <c r="C19" s="31" t="s">
        <v>188</v>
      </c>
      <c r="D19" s="32"/>
      <c r="E19" s="33">
        <f>'6. Poduri'!D19</f>
        <v>0</v>
      </c>
      <c r="F19" s="34" t="e">
        <f>'6. Poduri'!#REF!</f>
        <v>#REF!</v>
      </c>
      <c r="G19" s="35" t="e">
        <f>'6. Poduri'!#REF!</f>
        <v>#REF!</v>
      </c>
      <c r="H19" s="29" t="e">
        <f>'6. Poduri'!#REF!</f>
        <v>#REF!</v>
      </c>
      <c r="I19" s="29"/>
      <c r="J19" s="36" t="e">
        <f t="shared" si="0"/>
        <v>#REF!</v>
      </c>
    </row>
    <row r="20" spans="2:22" ht="15" x14ac:dyDescent="0.25">
      <c r="B20" s="37"/>
      <c r="C20" s="38" t="s">
        <v>211</v>
      </c>
      <c r="D20" s="39"/>
      <c r="E20" s="40"/>
      <c r="F20" s="34"/>
      <c r="G20" s="29"/>
      <c r="H20" s="29"/>
      <c r="I20" s="29"/>
      <c r="J20" s="36">
        <f t="shared" si="0"/>
        <v>0</v>
      </c>
    </row>
    <row r="21" spans="2:22" ht="15" x14ac:dyDescent="0.25">
      <c r="B21" s="30" t="s">
        <v>190</v>
      </c>
      <c r="C21" s="31" t="s">
        <v>193</v>
      </c>
      <c r="D21" s="32"/>
      <c r="E21" s="50" t="str">
        <f>'7,Masuri contra def'!B3</f>
        <v>Not Used</v>
      </c>
      <c r="F21" s="51" t="s">
        <v>206</v>
      </c>
      <c r="G21" s="52" t="s">
        <v>206</v>
      </c>
      <c r="H21" s="53" t="e">
        <f>'7,Masuri contra def'!#REF!</f>
        <v>#REF!</v>
      </c>
      <c r="I21" s="29"/>
      <c r="J21" s="36" t="e">
        <f>H21</f>
        <v>#REF!</v>
      </c>
    </row>
    <row r="22" spans="2:22" ht="15" x14ac:dyDescent="0.25">
      <c r="B22" s="37"/>
      <c r="C22" s="38" t="s">
        <v>210</v>
      </c>
      <c r="D22" s="39"/>
      <c r="E22" s="40"/>
      <c r="F22" s="34"/>
      <c r="G22" s="29"/>
      <c r="H22" s="29"/>
      <c r="I22" s="29"/>
      <c r="J22" s="36">
        <f t="shared" si="0"/>
        <v>0</v>
      </c>
    </row>
    <row r="23" spans="2:22" ht="15" x14ac:dyDescent="0.25">
      <c r="B23" s="30" t="s">
        <v>196</v>
      </c>
      <c r="C23" s="31" t="s">
        <v>86</v>
      </c>
      <c r="D23" s="32"/>
      <c r="E23" s="33">
        <f>'8,Indicat, marcaj cu schimb'!G36</f>
        <v>0</v>
      </c>
      <c r="F23" s="41" t="e">
        <f>'8,Indicat, marcaj cu schimb'!#REF!</f>
        <v>#REF!</v>
      </c>
      <c r="G23" s="35" t="e">
        <f>'8,Indicat, marcaj cu schimb'!#REF!</f>
        <v>#REF!</v>
      </c>
      <c r="H23" s="42" t="e">
        <f>'8,Indicat, marcaj cu schimb'!#REF!</f>
        <v>#REF!</v>
      </c>
      <c r="I23" s="29"/>
      <c r="J23" s="36" t="e">
        <f t="shared" si="0"/>
        <v>#REF!</v>
      </c>
    </row>
    <row r="24" spans="2:22" ht="30.75" customHeight="1" x14ac:dyDescent="0.25">
      <c r="B24" s="37"/>
      <c r="C24" s="54" t="s">
        <v>121</v>
      </c>
      <c r="D24" s="55"/>
      <c r="E24" s="40"/>
      <c r="F24" s="34"/>
      <c r="G24" s="29"/>
      <c r="H24" s="29"/>
      <c r="I24" s="29"/>
      <c r="J24" s="36">
        <f t="shared" si="0"/>
        <v>0</v>
      </c>
    </row>
    <row r="25" spans="2:22" ht="15" x14ac:dyDescent="0.25">
      <c r="B25" s="30" t="s">
        <v>192</v>
      </c>
      <c r="C25" s="31" t="s">
        <v>191</v>
      </c>
      <c r="D25" s="32"/>
      <c r="E25" s="33">
        <f>'9, Drum later'!G62</f>
        <v>0</v>
      </c>
      <c r="F25" s="41" t="e">
        <f>'9, Drum later'!#REF!</f>
        <v>#REF!</v>
      </c>
      <c r="G25" s="42" t="e">
        <f>'9, Drum later'!#REF!</f>
        <v>#REF!</v>
      </c>
      <c r="H25" s="42" t="e">
        <f>'9, Drum later'!#REF!</f>
        <v>#REF!</v>
      </c>
      <c r="I25" s="29"/>
      <c r="J25" s="36" t="e">
        <f t="shared" si="0"/>
        <v>#REF!</v>
      </c>
    </row>
    <row r="26" spans="2:22" ht="15" x14ac:dyDescent="0.25">
      <c r="B26" s="37"/>
      <c r="C26" s="38"/>
      <c r="D26" s="39"/>
      <c r="E26" s="40"/>
      <c r="F26" s="34"/>
      <c r="G26" s="29"/>
      <c r="H26" s="29"/>
      <c r="I26" s="29"/>
      <c r="J26" s="36">
        <f t="shared" si="0"/>
        <v>0</v>
      </c>
    </row>
    <row r="27" spans="2:22" ht="15.75" thickBot="1" x14ac:dyDescent="0.3">
      <c r="B27" s="56" t="s">
        <v>197</v>
      </c>
      <c r="C27" s="57" t="s">
        <v>194</v>
      </c>
      <c r="D27" s="58"/>
      <c r="E27" s="33">
        <f>SUM('10. Dayworks'!H151)</f>
        <v>0</v>
      </c>
      <c r="F27" s="59">
        <f>'10. Dayworks'!H151</f>
        <v>0</v>
      </c>
      <c r="G27" s="35">
        <f>'10. Dayworks'!H151</f>
        <v>0</v>
      </c>
      <c r="H27" s="60">
        <f>'10. Dayworks'!H151</f>
        <v>0</v>
      </c>
      <c r="I27" s="29"/>
      <c r="J27" s="36">
        <f t="shared" si="0"/>
        <v>0</v>
      </c>
    </row>
    <row r="28" spans="2:22" ht="15" x14ac:dyDescent="0.25">
      <c r="B28" s="61"/>
      <c r="C28" s="62"/>
      <c r="D28" s="63"/>
      <c r="E28" s="64"/>
      <c r="F28" s="28"/>
      <c r="G28" s="29"/>
      <c r="I28" s="29"/>
    </row>
    <row r="29" spans="2:22" ht="15.75" thickBot="1" x14ac:dyDescent="0.3">
      <c r="B29" s="56" t="s">
        <v>195</v>
      </c>
      <c r="C29" s="65"/>
      <c r="D29" s="66"/>
      <c r="E29" s="67">
        <f>SUM(E8:E27)</f>
        <v>0</v>
      </c>
      <c r="F29" s="68" t="e">
        <f>SUM(F9:F27)</f>
        <v>#REF!</v>
      </c>
      <c r="G29" s="69" t="e">
        <f>SUM(G9:G27)</f>
        <v>#REF!</v>
      </c>
      <c r="H29" s="69" t="e">
        <f>SUM(H9:H27)</f>
        <v>#REF!</v>
      </c>
      <c r="I29" s="29"/>
    </row>
    <row r="30" spans="2:22" x14ac:dyDescent="0.2">
      <c r="B30" s="61"/>
      <c r="C30" s="62"/>
      <c r="D30" s="62"/>
      <c r="E30" s="70"/>
      <c r="F30" s="34"/>
      <c r="G30" s="29"/>
      <c r="H30" s="29"/>
      <c r="I30" s="29"/>
    </row>
    <row r="31" spans="2:22" ht="15" customHeight="1" thickBot="1" x14ac:dyDescent="0.3">
      <c r="B31" s="71" t="s">
        <v>575</v>
      </c>
      <c r="C31" s="72"/>
      <c r="D31" s="73"/>
      <c r="E31" s="67">
        <v>2000000</v>
      </c>
      <c r="F31" s="68" t="e">
        <f>F29*B31</f>
        <v>#REF!</v>
      </c>
      <c r="G31" s="53" t="e">
        <f>G29*B31</f>
        <v>#REF!</v>
      </c>
      <c r="H31" s="53" t="e">
        <f>H29*B31</f>
        <v>#REF!</v>
      </c>
      <c r="I31" s="29"/>
    </row>
    <row r="32" spans="2:22" ht="16.5" thickBot="1" x14ac:dyDescent="0.3">
      <c r="B32" s="74" t="s">
        <v>204</v>
      </c>
      <c r="C32" s="75"/>
      <c r="D32" s="75" t="s">
        <v>205</v>
      </c>
      <c r="E32" s="67">
        <f>E31+E29</f>
        <v>2000000</v>
      </c>
      <c r="F32" s="76" t="e">
        <f>F29+F31</f>
        <v>#REF!</v>
      </c>
      <c r="G32" s="77" t="e">
        <f>G29+G31</f>
        <v>#REF!</v>
      </c>
      <c r="H32" s="77" t="e">
        <f>H29+H31</f>
        <v>#REF!</v>
      </c>
      <c r="I32" s="29"/>
    </row>
    <row r="34" spans="5:5" x14ac:dyDescent="0.2">
      <c r="E34" s="78"/>
    </row>
  </sheetData>
  <sheetProtection password="8726" sheet="1" objects="1" scenarios="1" sort="0" autoFilter="0" pivotTables="0"/>
  <mergeCells count="5">
    <mergeCell ref="B2:E2"/>
    <mergeCell ref="C24:D24"/>
    <mergeCell ref="B5:E5"/>
    <mergeCell ref="B4:E4"/>
    <mergeCell ref="B31:D31"/>
  </mergeCells>
  <phoneticPr fontId="2" type="noConversion"/>
  <printOptions horizontalCentered="1"/>
  <pageMargins left="0.70866141732283461" right="0.70866141732283461" top="0.74803149606299213" bottom="0.74803149606299213" header="0.31496062992125984" footer="0.31496062992125984"/>
  <pageSetup paperSize="9" fitToHeight="0" orientation="portrait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G70"/>
  <sheetViews>
    <sheetView topLeftCell="A2" zoomScaleNormal="100" workbookViewId="0">
      <selection activeCell="E18" sqref="E18:F18"/>
    </sheetView>
  </sheetViews>
  <sheetFormatPr defaultRowHeight="12.75" x14ac:dyDescent="0.2"/>
  <cols>
    <col min="1" max="1" width="5.85546875" style="417" bestFit="1" customWidth="1"/>
    <col min="2" max="2" width="7.85546875" style="417" customWidth="1"/>
    <col min="3" max="3" width="40.7109375" style="417" customWidth="1"/>
    <col min="4" max="4" width="7" style="417" bestFit="1" customWidth="1"/>
    <col min="5" max="5" width="8.5703125" style="417" bestFit="1" customWidth="1"/>
    <col min="6" max="6" width="13.7109375" style="417" customWidth="1"/>
    <col min="7" max="7" width="16.85546875" style="417" customWidth="1"/>
    <col min="8" max="16384" width="9.140625" style="417"/>
  </cols>
  <sheetData>
    <row r="1" spans="1:7" hidden="1" x14ac:dyDescent="0.2"/>
    <row r="3" spans="1:7" s="418" customFormat="1" ht="14.25" customHeight="1" x14ac:dyDescent="0.25">
      <c r="B3" s="419" t="s">
        <v>38</v>
      </c>
    </row>
    <row r="4" spans="1:7" ht="14.25" customHeight="1" x14ac:dyDescent="0.2"/>
    <row r="5" spans="1:7" s="420" customFormat="1" ht="14.25" customHeight="1" x14ac:dyDescent="0.25">
      <c r="B5" s="419" t="s">
        <v>263</v>
      </c>
    </row>
    <row r="6" spans="1:7" s="421" customFormat="1" ht="13.5" thickBot="1" x14ac:dyDescent="0.25"/>
    <row r="7" spans="1:7" s="424" customFormat="1" ht="12.75" customHeight="1" x14ac:dyDescent="0.2">
      <c r="A7" s="422" t="s">
        <v>98</v>
      </c>
      <c r="B7" s="236" t="s">
        <v>105</v>
      </c>
      <c r="C7" s="422" t="s">
        <v>251</v>
      </c>
      <c r="D7" s="422" t="s">
        <v>164</v>
      </c>
      <c r="E7" s="423" t="s">
        <v>133</v>
      </c>
      <c r="F7" s="422" t="s">
        <v>134</v>
      </c>
      <c r="G7" s="422" t="s">
        <v>135</v>
      </c>
    </row>
    <row r="8" spans="1:7" s="424" customFormat="1" ht="13.5" thickBot="1" x14ac:dyDescent="0.25">
      <c r="A8" s="425"/>
      <c r="B8" s="238"/>
      <c r="C8" s="426"/>
      <c r="D8" s="425"/>
      <c r="E8" s="426"/>
      <c r="F8" s="425"/>
      <c r="G8" s="425"/>
    </row>
    <row r="9" spans="1:7" s="430" customFormat="1" ht="13.5" thickBot="1" x14ac:dyDescent="0.25">
      <c r="A9" s="427">
        <v>0</v>
      </c>
      <c r="B9" s="427">
        <v>1</v>
      </c>
      <c r="C9" s="428">
        <v>2</v>
      </c>
      <c r="D9" s="429">
        <v>3</v>
      </c>
      <c r="E9" s="428">
        <v>4</v>
      </c>
      <c r="F9" s="428">
        <v>5</v>
      </c>
      <c r="G9" s="428">
        <v>6</v>
      </c>
    </row>
    <row r="10" spans="1:7" s="430" customFormat="1" ht="38.25" x14ac:dyDescent="0.2">
      <c r="A10" s="431" t="s">
        <v>123</v>
      </c>
      <c r="B10" s="432">
        <v>20104</v>
      </c>
      <c r="C10" s="433" t="s">
        <v>299</v>
      </c>
      <c r="D10" s="434" t="s">
        <v>122</v>
      </c>
      <c r="E10" s="435">
        <v>2371</v>
      </c>
      <c r="F10" s="503"/>
      <c r="G10" s="436">
        <f t="shared" ref="G10:G23" si="0">E10*F10</f>
        <v>0</v>
      </c>
    </row>
    <row r="11" spans="1:7" s="430" customFormat="1" x14ac:dyDescent="0.2">
      <c r="A11" s="437" t="s">
        <v>124</v>
      </c>
      <c r="B11" s="340">
        <v>20106</v>
      </c>
      <c r="C11" s="438" t="s">
        <v>155</v>
      </c>
      <c r="D11" s="209" t="s">
        <v>91</v>
      </c>
      <c r="E11" s="245">
        <v>4823</v>
      </c>
      <c r="F11" s="504"/>
      <c r="G11" s="439">
        <f t="shared" si="0"/>
        <v>0</v>
      </c>
    </row>
    <row r="12" spans="1:7" s="430" customFormat="1" x14ac:dyDescent="0.2">
      <c r="A12" s="440" t="s">
        <v>125</v>
      </c>
      <c r="B12" s="340">
        <v>30201</v>
      </c>
      <c r="C12" s="438" t="s">
        <v>272</v>
      </c>
      <c r="D12" s="209" t="s">
        <v>159</v>
      </c>
      <c r="E12" s="245">
        <v>1072</v>
      </c>
      <c r="F12" s="504"/>
      <c r="G12" s="439">
        <f t="shared" si="0"/>
        <v>0</v>
      </c>
    </row>
    <row r="13" spans="1:7" s="430" customFormat="1" x14ac:dyDescent="0.2">
      <c r="A13" s="437" t="s">
        <v>126</v>
      </c>
      <c r="B13" s="441">
        <v>30301</v>
      </c>
      <c r="C13" s="442" t="s">
        <v>274</v>
      </c>
      <c r="D13" s="209" t="s">
        <v>122</v>
      </c>
      <c r="E13" s="245">
        <v>1443</v>
      </c>
      <c r="F13" s="504"/>
      <c r="G13" s="439">
        <f t="shared" si="0"/>
        <v>0</v>
      </c>
    </row>
    <row r="14" spans="1:7" s="430" customFormat="1" ht="25.5" x14ac:dyDescent="0.2">
      <c r="A14" s="437" t="s">
        <v>127</v>
      </c>
      <c r="B14" s="441">
        <v>30302</v>
      </c>
      <c r="C14" s="443" t="s">
        <v>275</v>
      </c>
      <c r="D14" s="209" t="s">
        <v>122</v>
      </c>
      <c r="E14" s="245">
        <v>2462</v>
      </c>
      <c r="F14" s="504"/>
      <c r="G14" s="439">
        <f t="shared" si="0"/>
        <v>0</v>
      </c>
    </row>
    <row r="15" spans="1:7" s="430" customFormat="1" x14ac:dyDescent="0.2">
      <c r="A15" s="437" t="s">
        <v>128</v>
      </c>
      <c r="B15" s="340">
        <v>30303</v>
      </c>
      <c r="C15" s="284" t="s">
        <v>276</v>
      </c>
      <c r="D15" s="209" t="s">
        <v>122</v>
      </c>
      <c r="E15" s="245">
        <v>846</v>
      </c>
      <c r="F15" s="504"/>
      <c r="G15" s="439">
        <f t="shared" si="0"/>
        <v>0</v>
      </c>
    </row>
    <row r="16" spans="1:7" s="430" customFormat="1" x14ac:dyDescent="0.2">
      <c r="A16" s="440" t="s">
        <v>254</v>
      </c>
      <c r="B16" s="340">
        <v>30401</v>
      </c>
      <c r="C16" s="246" t="s">
        <v>277</v>
      </c>
      <c r="D16" s="209" t="s">
        <v>252</v>
      </c>
      <c r="E16" s="245">
        <v>12139</v>
      </c>
      <c r="F16" s="504"/>
      <c r="G16" s="439">
        <f t="shared" si="0"/>
        <v>0</v>
      </c>
    </row>
    <row r="17" spans="1:7" s="430" customFormat="1" ht="25.5" x14ac:dyDescent="0.2">
      <c r="A17" s="437" t="s">
        <v>303</v>
      </c>
      <c r="B17" s="282">
        <v>30402</v>
      </c>
      <c r="C17" s="246" t="s">
        <v>278</v>
      </c>
      <c r="D17" s="209" t="s">
        <v>252</v>
      </c>
      <c r="E17" s="245">
        <v>6679</v>
      </c>
      <c r="F17" s="504"/>
      <c r="G17" s="439">
        <f t="shared" si="0"/>
        <v>0</v>
      </c>
    </row>
    <row r="18" spans="1:7" s="424" customFormat="1" ht="38.25" x14ac:dyDescent="0.2">
      <c r="A18" s="437" t="s">
        <v>304</v>
      </c>
      <c r="B18" s="282">
        <v>30501</v>
      </c>
      <c r="C18" s="246" t="s">
        <v>279</v>
      </c>
      <c r="D18" s="209" t="s">
        <v>91</v>
      </c>
      <c r="E18" s="245">
        <v>23918</v>
      </c>
      <c r="F18" s="504"/>
      <c r="G18" s="439">
        <f t="shared" si="0"/>
        <v>0</v>
      </c>
    </row>
    <row r="19" spans="1:7" s="430" customFormat="1" ht="25.5" x14ac:dyDescent="0.2">
      <c r="A19" s="437" t="s">
        <v>305</v>
      </c>
      <c r="B19" s="441">
        <v>30504</v>
      </c>
      <c r="C19" s="246" t="s">
        <v>264</v>
      </c>
      <c r="D19" s="209" t="s">
        <v>91</v>
      </c>
      <c r="E19" s="245">
        <v>11132</v>
      </c>
      <c r="F19" s="504"/>
      <c r="G19" s="439">
        <f t="shared" si="0"/>
        <v>0</v>
      </c>
    </row>
    <row r="20" spans="1:7" s="430" customFormat="1" ht="25.5" customHeight="1" x14ac:dyDescent="0.2">
      <c r="A20" s="437" t="s">
        <v>306</v>
      </c>
      <c r="B20" s="282">
        <v>30506</v>
      </c>
      <c r="C20" s="444" t="s">
        <v>281</v>
      </c>
      <c r="D20" s="209" t="s">
        <v>91</v>
      </c>
      <c r="E20" s="245">
        <v>3760</v>
      </c>
      <c r="F20" s="504"/>
      <c r="G20" s="439">
        <f t="shared" si="0"/>
        <v>0</v>
      </c>
    </row>
    <row r="21" spans="1:7" s="430" customFormat="1" ht="25.5" x14ac:dyDescent="0.2">
      <c r="A21" s="437" t="s">
        <v>307</v>
      </c>
      <c r="B21" s="282">
        <v>40402</v>
      </c>
      <c r="C21" s="246" t="s">
        <v>300</v>
      </c>
      <c r="D21" s="209" t="s">
        <v>301</v>
      </c>
      <c r="E21" s="245">
        <v>14</v>
      </c>
      <c r="F21" s="504"/>
      <c r="G21" s="439">
        <f t="shared" si="0"/>
        <v>0</v>
      </c>
    </row>
    <row r="22" spans="1:7" s="424" customFormat="1" ht="25.5" x14ac:dyDescent="0.2">
      <c r="A22" s="437" t="s">
        <v>308</v>
      </c>
      <c r="B22" s="441">
        <v>50110</v>
      </c>
      <c r="C22" s="445" t="s">
        <v>253</v>
      </c>
      <c r="D22" s="209" t="s">
        <v>95</v>
      </c>
      <c r="E22" s="245">
        <v>150</v>
      </c>
      <c r="F22" s="504"/>
      <c r="G22" s="439">
        <f t="shared" si="0"/>
        <v>0</v>
      </c>
    </row>
    <row r="23" spans="1:7" s="424" customFormat="1" ht="13.5" thickBot="1" x14ac:dyDescent="0.25">
      <c r="A23" s="446" t="s">
        <v>309</v>
      </c>
      <c r="B23" s="447">
        <v>50801</v>
      </c>
      <c r="C23" s="448" t="s">
        <v>160</v>
      </c>
      <c r="D23" s="449" t="s">
        <v>95</v>
      </c>
      <c r="E23" s="447">
        <v>1130</v>
      </c>
      <c r="F23" s="505"/>
      <c r="G23" s="450">
        <f t="shared" si="0"/>
        <v>0</v>
      </c>
    </row>
    <row r="24" spans="1:7" s="430" customFormat="1" ht="13.5" thickBot="1" x14ac:dyDescent="0.25">
      <c r="A24" s="451"/>
      <c r="B24" s="451"/>
      <c r="C24" s="452"/>
      <c r="D24" s="453"/>
      <c r="E24" s="454"/>
      <c r="F24" s="455"/>
      <c r="G24" s="456"/>
    </row>
    <row r="25" spans="1:7" s="430" customFormat="1" ht="15.75" thickBot="1" x14ac:dyDescent="0.25">
      <c r="A25" s="457" t="s">
        <v>302</v>
      </c>
      <c r="B25" s="458"/>
      <c r="C25" s="458"/>
      <c r="D25" s="458"/>
      <c r="E25" s="458"/>
      <c r="F25" s="459"/>
      <c r="G25" s="460">
        <f>SUM(G10:G23)</f>
        <v>0</v>
      </c>
    </row>
    <row r="26" spans="1:7" s="430" customFormat="1" ht="15" x14ac:dyDescent="0.2">
      <c r="A26" s="461"/>
      <c r="B26" s="461"/>
      <c r="C26" s="461"/>
      <c r="D26" s="461"/>
      <c r="E26" s="461"/>
      <c r="F26" s="461"/>
      <c r="G26" s="462"/>
    </row>
    <row r="27" spans="1:7" s="430" customFormat="1" x14ac:dyDescent="0.2"/>
    <row r="28" spans="1:7" s="430" customFormat="1" ht="15" x14ac:dyDescent="0.25">
      <c r="A28" s="463"/>
      <c r="B28" s="463"/>
      <c r="C28" s="419" t="s">
        <v>338</v>
      </c>
      <c r="D28" s="464"/>
      <c r="E28" s="464"/>
      <c r="F28" s="465"/>
      <c r="G28" s="465"/>
    </row>
    <row r="29" spans="1:7" s="430" customFormat="1" ht="13.5" thickBot="1" x14ac:dyDescent="0.25">
      <c r="A29" s="466"/>
      <c r="B29" s="464"/>
      <c r="C29" s="466"/>
      <c r="D29" s="464"/>
      <c r="E29" s="464"/>
      <c r="F29" s="465"/>
      <c r="G29" s="465"/>
    </row>
    <row r="30" spans="1:7" s="430" customFormat="1" ht="12.75" customHeight="1" x14ac:dyDescent="0.2">
      <c r="A30" s="422" t="s">
        <v>98</v>
      </c>
      <c r="B30" s="236" t="s">
        <v>105</v>
      </c>
      <c r="C30" s="422" t="s">
        <v>251</v>
      </c>
      <c r="D30" s="422" t="s">
        <v>164</v>
      </c>
      <c r="E30" s="423" t="s">
        <v>133</v>
      </c>
      <c r="F30" s="422" t="s">
        <v>134</v>
      </c>
      <c r="G30" s="422" t="s">
        <v>135</v>
      </c>
    </row>
    <row r="31" spans="1:7" s="430" customFormat="1" ht="13.5" thickBot="1" x14ac:dyDescent="0.25">
      <c r="A31" s="425"/>
      <c r="B31" s="238"/>
      <c r="C31" s="426"/>
      <c r="D31" s="425"/>
      <c r="E31" s="426"/>
      <c r="F31" s="425"/>
      <c r="G31" s="425"/>
    </row>
    <row r="32" spans="1:7" s="430" customFormat="1" ht="13.5" thickBot="1" x14ac:dyDescent="0.25">
      <c r="A32" s="428">
        <v>0</v>
      </c>
      <c r="B32" s="428">
        <v>1</v>
      </c>
      <c r="C32" s="428">
        <v>2</v>
      </c>
      <c r="D32" s="429">
        <v>3</v>
      </c>
      <c r="E32" s="428">
        <v>4</v>
      </c>
      <c r="F32" s="428">
        <v>5</v>
      </c>
      <c r="G32" s="428">
        <v>6</v>
      </c>
    </row>
    <row r="33" spans="1:7" s="430" customFormat="1" ht="25.5" x14ac:dyDescent="0.2">
      <c r="A33" s="467" t="s">
        <v>129</v>
      </c>
      <c r="B33" s="277">
        <v>20105</v>
      </c>
      <c r="C33" s="278" t="s">
        <v>269</v>
      </c>
      <c r="D33" s="200" t="s">
        <v>122</v>
      </c>
      <c r="E33" s="277">
        <v>697</v>
      </c>
      <c r="F33" s="506"/>
      <c r="G33" s="468">
        <f>E33*F33</f>
        <v>0</v>
      </c>
    </row>
    <row r="34" spans="1:7" s="430" customFormat="1" x14ac:dyDescent="0.2">
      <c r="A34" s="437" t="s">
        <v>255</v>
      </c>
      <c r="B34" s="282">
        <v>20106</v>
      </c>
      <c r="C34" s="246" t="s">
        <v>155</v>
      </c>
      <c r="D34" s="209" t="s">
        <v>91</v>
      </c>
      <c r="E34" s="282">
        <v>3060</v>
      </c>
      <c r="F34" s="504"/>
      <c r="G34" s="469">
        <f t="shared" ref="G34:G38" si="1">E34*F34</f>
        <v>0</v>
      </c>
    </row>
    <row r="35" spans="1:7" s="430" customFormat="1" x14ac:dyDescent="0.2">
      <c r="A35" s="437" t="s">
        <v>256</v>
      </c>
      <c r="B35" s="441">
        <v>30301</v>
      </c>
      <c r="C35" s="442" t="s">
        <v>274</v>
      </c>
      <c r="D35" s="441" t="s">
        <v>122</v>
      </c>
      <c r="E35" s="282">
        <v>306</v>
      </c>
      <c r="F35" s="504"/>
      <c r="G35" s="469">
        <f t="shared" si="1"/>
        <v>0</v>
      </c>
    </row>
    <row r="36" spans="1:7" s="430" customFormat="1" x14ac:dyDescent="0.2">
      <c r="A36" s="437" t="s">
        <v>257</v>
      </c>
      <c r="B36" s="441">
        <v>30302</v>
      </c>
      <c r="C36" s="443" t="s">
        <v>562</v>
      </c>
      <c r="D36" s="441" t="s">
        <v>122</v>
      </c>
      <c r="E36" s="282">
        <v>459</v>
      </c>
      <c r="F36" s="504"/>
      <c r="G36" s="469">
        <f t="shared" si="1"/>
        <v>0</v>
      </c>
    </row>
    <row r="37" spans="1:7" s="430" customFormat="1" ht="25.5" x14ac:dyDescent="0.2">
      <c r="A37" s="437" t="s">
        <v>258</v>
      </c>
      <c r="B37" s="282">
        <v>30402</v>
      </c>
      <c r="C37" s="246" t="s">
        <v>278</v>
      </c>
      <c r="D37" s="209" t="s">
        <v>252</v>
      </c>
      <c r="E37" s="282">
        <v>3060</v>
      </c>
      <c r="F37" s="504"/>
      <c r="G37" s="469">
        <f t="shared" si="1"/>
        <v>0</v>
      </c>
    </row>
    <row r="38" spans="1:7" s="430" customFormat="1" ht="38.25" x14ac:dyDescent="0.2">
      <c r="A38" s="437" t="s">
        <v>259</v>
      </c>
      <c r="B38" s="282">
        <v>30501</v>
      </c>
      <c r="C38" s="246" t="s">
        <v>279</v>
      </c>
      <c r="D38" s="209" t="s">
        <v>91</v>
      </c>
      <c r="E38" s="398">
        <v>3060</v>
      </c>
      <c r="F38" s="504"/>
      <c r="G38" s="469">
        <f t="shared" si="1"/>
        <v>0</v>
      </c>
    </row>
    <row r="39" spans="1:7" s="430" customFormat="1" ht="25.5" x14ac:dyDescent="0.2">
      <c r="A39" s="470" t="s">
        <v>310</v>
      </c>
      <c r="B39" s="471">
        <v>40402</v>
      </c>
      <c r="C39" s="472" t="s">
        <v>300</v>
      </c>
      <c r="D39" s="471" t="s">
        <v>301</v>
      </c>
      <c r="E39" s="471">
        <v>86</v>
      </c>
      <c r="F39" s="507"/>
      <c r="G39" s="473">
        <f>E39*F39</f>
        <v>0</v>
      </c>
    </row>
    <row r="40" spans="1:7" s="430" customFormat="1" ht="26.25" thickBot="1" x14ac:dyDescent="0.25">
      <c r="A40" s="446" t="s">
        <v>340</v>
      </c>
      <c r="B40" s="447">
        <v>50110</v>
      </c>
      <c r="C40" s="448" t="s">
        <v>253</v>
      </c>
      <c r="D40" s="217" t="s">
        <v>95</v>
      </c>
      <c r="E40" s="250">
        <v>115</v>
      </c>
      <c r="F40" s="505"/>
      <c r="G40" s="474">
        <f>E40*F40</f>
        <v>0</v>
      </c>
    </row>
    <row r="41" spans="1:7" s="430" customFormat="1" ht="13.5" thickBot="1" x14ac:dyDescent="0.25">
      <c r="A41" s="451"/>
      <c r="B41" s="451"/>
      <c r="C41" s="475"/>
      <c r="D41" s="476"/>
      <c r="E41" s="477"/>
      <c r="F41" s="478"/>
      <c r="G41" s="479"/>
    </row>
    <row r="42" spans="1:7" s="430" customFormat="1" ht="15.75" customHeight="1" thickBot="1" x14ac:dyDescent="0.3">
      <c r="A42" s="480" t="s">
        <v>311</v>
      </c>
      <c r="B42" s="481"/>
      <c r="C42" s="481"/>
      <c r="D42" s="481"/>
      <c r="E42" s="481"/>
      <c r="F42" s="482"/>
      <c r="G42" s="483">
        <f>SUM(G33:G40)</f>
        <v>0</v>
      </c>
    </row>
    <row r="43" spans="1:7" s="430" customFormat="1" ht="15.75" customHeight="1" x14ac:dyDescent="0.25">
      <c r="A43" s="324"/>
      <c r="B43" s="324"/>
      <c r="C43" s="324"/>
      <c r="D43" s="324"/>
      <c r="E43" s="324"/>
      <c r="F43" s="324"/>
      <c r="G43" s="484"/>
    </row>
    <row r="44" spans="1:7" s="430" customFormat="1" ht="15.75" customHeight="1" x14ac:dyDescent="0.25">
      <c r="A44" s="324"/>
      <c r="B44" s="324"/>
      <c r="C44" s="324"/>
      <c r="D44" s="324"/>
      <c r="E44" s="324"/>
      <c r="F44" s="324"/>
      <c r="G44" s="484"/>
    </row>
    <row r="45" spans="1:7" s="430" customFormat="1" ht="15" x14ac:dyDescent="0.25">
      <c r="A45" s="466"/>
      <c r="B45" s="463"/>
      <c r="C45" s="419" t="s">
        <v>260</v>
      </c>
      <c r="D45" s="464"/>
      <c r="E45" s="464"/>
      <c r="F45" s="465"/>
      <c r="G45" s="465"/>
    </row>
    <row r="46" spans="1:7" s="430" customFormat="1" ht="13.5" thickBot="1" x14ac:dyDescent="0.25">
      <c r="A46" s="466"/>
      <c r="B46" s="464"/>
      <c r="C46" s="485"/>
      <c r="D46" s="464"/>
      <c r="E46" s="464"/>
      <c r="F46" s="465"/>
      <c r="G46" s="465"/>
    </row>
    <row r="47" spans="1:7" s="430" customFormat="1" ht="12.75" customHeight="1" x14ac:dyDescent="0.2">
      <c r="A47" s="422" t="s">
        <v>98</v>
      </c>
      <c r="B47" s="236" t="s">
        <v>105</v>
      </c>
      <c r="C47" s="422" t="s">
        <v>251</v>
      </c>
      <c r="D47" s="422" t="s">
        <v>164</v>
      </c>
      <c r="E47" s="423" t="s">
        <v>133</v>
      </c>
      <c r="F47" s="422" t="s">
        <v>134</v>
      </c>
      <c r="G47" s="422" t="s">
        <v>135</v>
      </c>
    </row>
    <row r="48" spans="1:7" s="430" customFormat="1" ht="13.5" thickBot="1" x14ac:dyDescent="0.25">
      <c r="A48" s="425"/>
      <c r="B48" s="238"/>
      <c r="C48" s="426"/>
      <c r="D48" s="425"/>
      <c r="E48" s="426"/>
      <c r="F48" s="425"/>
      <c r="G48" s="425"/>
    </row>
    <row r="49" spans="1:7" s="430" customFormat="1" ht="13.5" thickBot="1" x14ac:dyDescent="0.25">
      <c r="A49" s="486">
        <v>0</v>
      </c>
      <c r="B49" s="486">
        <v>1</v>
      </c>
      <c r="C49" s="486">
        <v>2</v>
      </c>
      <c r="D49" s="487">
        <v>3</v>
      </c>
      <c r="E49" s="486">
        <v>4</v>
      </c>
      <c r="F49" s="486">
        <v>5</v>
      </c>
      <c r="G49" s="486">
        <v>6</v>
      </c>
    </row>
    <row r="50" spans="1:7" s="430" customFormat="1" ht="25.5" x14ac:dyDescent="0.2">
      <c r="A50" s="467" t="s">
        <v>261</v>
      </c>
      <c r="B50" s="277">
        <v>70301</v>
      </c>
      <c r="C50" s="488" t="s">
        <v>312</v>
      </c>
      <c r="D50" s="200" t="s">
        <v>91</v>
      </c>
      <c r="E50" s="279">
        <v>8859</v>
      </c>
      <c r="F50" s="506"/>
      <c r="G50" s="489">
        <f>E50*F50</f>
        <v>0</v>
      </c>
    </row>
    <row r="51" spans="1:7" s="430" customFormat="1" ht="26.25" thickBot="1" x14ac:dyDescent="0.25">
      <c r="A51" s="446" t="s">
        <v>262</v>
      </c>
      <c r="B51" s="286">
        <v>70302</v>
      </c>
      <c r="C51" s="490" t="s">
        <v>313</v>
      </c>
      <c r="D51" s="217" t="s">
        <v>91</v>
      </c>
      <c r="E51" s="250">
        <v>2206</v>
      </c>
      <c r="F51" s="505"/>
      <c r="G51" s="450">
        <f>E51*F51</f>
        <v>0</v>
      </c>
    </row>
    <row r="52" spans="1:7" s="430" customFormat="1" ht="13.5" thickBot="1" x14ac:dyDescent="0.25">
      <c r="A52" s="463"/>
      <c r="B52" s="463"/>
      <c r="C52" s="463"/>
      <c r="D52" s="463"/>
      <c r="E52" s="463"/>
      <c r="F52" s="463"/>
      <c r="G52" s="491"/>
    </row>
    <row r="53" spans="1:7" s="430" customFormat="1" ht="15.75" thickBot="1" x14ac:dyDescent="0.3">
      <c r="A53" s="492"/>
      <c r="B53" s="493"/>
      <c r="C53" s="177" t="s">
        <v>563</v>
      </c>
      <c r="D53" s="493"/>
      <c r="E53" s="493"/>
      <c r="F53" s="494"/>
      <c r="G53" s="495">
        <f>SUM(G50:G51)</f>
        <v>0</v>
      </c>
    </row>
    <row r="54" spans="1:7" s="430" customFormat="1" x14ac:dyDescent="0.2"/>
    <row r="55" spans="1:7" s="430" customFormat="1" x14ac:dyDescent="0.2"/>
    <row r="56" spans="1:7" s="430" customFormat="1" ht="15" customHeight="1" x14ac:dyDescent="0.25">
      <c r="C56" s="496" t="s">
        <v>314</v>
      </c>
      <c r="D56" s="496"/>
      <c r="E56" s="496"/>
      <c r="F56" s="496"/>
      <c r="G56" s="496"/>
    </row>
    <row r="57" spans="1:7" s="430" customFormat="1" ht="13.5" thickBot="1" x14ac:dyDescent="0.25">
      <c r="C57" s="497"/>
      <c r="D57" s="48"/>
    </row>
    <row r="58" spans="1:7" s="430" customFormat="1" ht="31.5" customHeight="1" thickBot="1" x14ac:dyDescent="0.25">
      <c r="C58" s="498" t="s">
        <v>315</v>
      </c>
      <c r="D58" s="498"/>
      <c r="E58" s="498"/>
      <c r="F58" s="418"/>
      <c r="G58" s="499">
        <f>G25</f>
        <v>0</v>
      </c>
    </row>
    <row r="59" spans="1:7" s="430" customFormat="1" ht="15.75" thickBot="1" x14ac:dyDescent="0.25">
      <c r="C59" s="500" t="s">
        <v>316</v>
      </c>
      <c r="D59" s="500"/>
      <c r="E59" s="500"/>
      <c r="F59" s="418"/>
      <c r="G59" s="499">
        <f>G42</f>
        <v>0</v>
      </c>
    </row>
    <row r="60" spans="1:7" s="430" customFormat="1" ht="15.75" thickBot="1" x14ac:dyDescent="0.25">
      <c r="C60" s="500" t="s">
        <v>317</v>
      </c>
      <c r="D60" s="500"/>
      <c r="E60" s="500"/>
      <c r="F60" s="418"/>
      <c r="G60" s="499">
        <f>G53</f>
        <v>0</v>
      </c>
    </row>
    <row r="61" spans="1:7" s="430" customFormat="1" ht="9" customHeight="1" thickBot="1" x14ac:dyDescent="0.3">
      <c r="C61" s="501"/>
      <c r="D61" s="14"/>
      <c r="E61" s="418"/>
      <c r="F61" s="418"/>
      <c r="G61" s="502"/>
    </row>
    <row r="62" spans="1:7" s="430" customFormat="1" ht="28.5" customHeight="1" thickBot="1" x14ac:dyDescent="0.25">
      <c r="C62" s="498" t="s">
        <v>318</v>
      </c>
      <c r="D62" s="498"/>
      <c r="E62" s="498"/>
      <c r="F62" s="418"/>
      <c r="G62" s="499">
        <f>G58+G59+G60</f>
        <v>0</v>
      </c>
    </row>
    <row r="63" spans="1:7" s="430" customFormat="1" x14ac:dyDescent="0.2"/>
    <row r="64" spans="1:7" s="430" customFormat="1" x14ac:dyDescent="0.2"/>
    <row r="65" s="430" customFormat="1" x14ac:dyDescent="0.2"/>
    <row r="66" s="430" customFormat="1" x14ac:dyDescent="0.2"/>
    <row r="67" s="430" customFormat="1" x14ac:dyDescent="0.2"/>
    <row r="68" s="430" customFormat="1" x14ac:dyDescent="0.2"/>
    <row r="69" s="430" customFormat="1" x14ac:dyDescent="0.2"/>
    <row r="70" s="430" customFormat="1" x14ac:dyDescent="0.2"/>
  </sheetData>
  <sheetProtection password="8726" sheet="1" objects="1" scenarios="1" sort="0" autoFilter="0" pivotTables="0"/>
  <mergeCells count="28">
    <mergeCell ref="A42:F42"/>
    <mergeCell ref="G7:G8"/>
    <mergeCell ref="A7:A8"/>
    <mergeCell ref="B7:B8"/>
    <mergeCell ref="C7:C8"/>
    <mergeCell ref="D7:D8"/>
    <mergeCell ref="E7:E8"/>
    <mergeCell ref="F7:F8"/>
    <mergeCell ref="F30:F31"/>
    <mergeCell ref="G30:G31"/>
    <mergeCell ref="A25:F25"/>
    <mergeCell ref="A30:A31"/>
    <mergeCell ref="B30:B31"/>
    <mergeCell ref="C30:C31"/>
    <mergeCell ref="D30:D31"/>
    <mergeCell ref="E30:E31"/>
    <mergeCell ref="A47:A48"/>
    <mergeCell ref="B47:B48"/>
    <mergeCell ref="C47:C48"/>
    <mergeCell ref="D47:D48"/>
    <mergeCell ref="E47:E48"/>
    <mergeCell ref="G47:G48"/>
    <mergeCell ref="F47:F48"/>
    <mergeCell ref="C62:E62"/>
    <mergeCell ref="C58:E58"/>
    <mergeCell ref="C59:E59"/>
    <mergeCell ref="C60:E60"/>
    <mergeCell ref="C56:G56"/>
  </mergeCells>
  <phoneticPr fontId="10" type="noConversion"/>
  <printOptions horizontalCentered="1"/>
  <pageMargins left="0.70866141732283461" right="0.70866141732283461" top="0.74803149606299213" bottom="0.74803149606299213" header="0.31496062992125984" footer="0.31496062992125984"/>
  <pageSetup paperSize="9" fitToHeight="0" orientation="portrait" r:id="rId1"/>
  <headerFooter alignWithMargins="0">
    <oddHeader>&amp;RRehabilitation of R14 Balti – Sarateni Road
km 43+000 to km 61+000, km 64+370 to km 66+665.7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51"/>
  <sheetViews>
    <sheetView zoomScaleNormal="100" workbookViewId="0">
      <selection activeCell="F56" sqref="F56:G56"/>
    </sheetView>
  </sheetViews>
  <sheetFormatPr defaultRowHeight="12.75" x14ac:dyDescent="0.2"/>
  <cols>
    <col min="1" max="1" width="5.7109375" style="8" customWidth="1"/>
    <col min="2" max="3" width="9.140625" style="8"/>
    <col min="4" max="4" width="24.7109375" style="8" customWidth="1"/>
    <col min="5" max="5" width="11.140625" style="8" customWidth="1"/>
    <col min="6" max="6" width="11.28515625" style="8" customWidth="1"/>
    <col min="7" max="7" width="13.85546875" style="8" customWidth="1"/>
    <col min="8" max="8" width="16.85546875" style="8" customWidth="1"/>
    <col min="9" max="16384" width="9.140625" style="8"/>
  </cols>
  <sheetData>
    <row r="2" spans="2:8" ht="15.75" x14ac:dyDescent="0.25">
      <c r="B2" s="508" t="s">
        <v>83</v>
      </c>
      <c r="C2" s="509"/>
      <c r="D2" s="509"/>
      <c r="E2" s="509"/>
      <c r="F2" s="509"/>
      <c r="G2" s="509"/>
      <c r="H2" s="509"/>
    </row>
    <row r="3" spans="2:8" ht="15.75" x14ac:dyDescent="0.25">
      <c r="B3" s="509"/>
      <c r="C3" s="509"/>
      <c r="D3" s="509"/>
      <c r="E3" s="509"/>
      <c r="F3" s="509"/>
      <c r="G3" s="509"/>
      <c r="H3" s="509"/>
    </row>
    <row r="4" spans="2:8" ht="15.75" x14ac:dyDescent="0.25">
      <c r="B4" s="510" t="s">
        <v>41</v>
      </c>
      <c r="C4" s="510"/>
      <c r="D4" s="510"/>
      <c r="E4" s="510"/>
      <c r="F4" s="510"/>
      <c r="G4" s="510"/>
      <c r="H4" s="510"/>
    </row>
    <row r="5" spans="2:8" ht="13.5" thickBot="1" x14ac:dyDescent="0.25"/>
    <row r="6" spans="2:8" x14ac:dyDescent="0.2">
      <c r="B6" s="87" t="s">
        <v>130</v>
      </c>
      <c r="C6" s="87" t="s">
        <v>42</v>
      </c>
      <c r="D6" s="511" t="s">
        <v>131</v>
      </c>
      <c r="E6" s="87" t="s">
        <v>164</v>
      </c>
      <c r="F6" s="87" t="s">
        <v>133</v>
      </c>
      <c r="G6" s="87" t="s">
        <v>134</v>
      </c>
      <c r="H6" s="87" t="s">
        <v>135</v>
      </c>
    </row>
    <row r="7" spans="2:8" ht="13.5" thickBot="1" x14ac:dyDescent="0.25">
      <c r="B7" s="512" t="s">
        <v>136</v>
      </c>
      <c r="C7" s="512" t="s">
        <v>136</v>
      </c>
      <c r="D7" s="513"/>
      <c r="E7" s="512"/>
      <c r="F7" s="512"/>
      <c r="G7" s="512"/>
      <c r="H7" s="512"/>
    </row>
    <row r="8" spans="2:8" x14ac:dyDescent="0.2">
      <c r="B8" s="514"/>
      <c r="C8" s="515"/>
      <c r="D8" s="516"/>
      <c r="E8" s="517"/>
      <c r="F8" s="518"/>
      <c r="G8" s="519"/>
      <c r="H8" s="520"/>
    </row>
    <row r="9" spans="2:8" x14ac:dyDescent="0.2">
      <c r="B9" s="521" t="s">
        <v>4</v>
      </c>
      <c r="C9" s="522"/>
      <c r="D9" s="523" t="s">
        <v>44</v>
      </c>
      <c r="E9" s="524" t="s">
        <v>43</v>
      </c>
      <c r="F9" s="525">
        <v>400</v>
      </c>
      <c r="G9" s="581"/>
      <c r="H9" s="527">
        <f>F9*G9</f>
        <v>0</v>
      </c>
    </row>
    <row r="10" spans="2:8" x14ac:dyDescent="0.2">
      <c r="B10" s="521"/>
      <c r="C10" s="522"/>
      <c r="D10" s="523"/>
      <c r="E10" s="524"/>
      <c r="F10" s="525"/>
      <c r="G10" s="526"/>
      <c r="H10" s="527"/>
    </row>
    <row r="11" spans="2:8" x14ac:dyDescent="0.2">
      <c r="B11" s="521" t="s">
        <v>5</v>
      </c>
      <c r="C11" s="522"/>
      <c r="D11" s="523" t="s">
        <v>45</v>
      </c>
      <c r="E11" s="524" t="s">
        <v>43</v>
      </c>
      <c r="F11" s="525">
        <v>400</v>
      </c>
      <c r="G11" s="581"/>
      <c r="H11" s="527">
        <f>F11*G11</f>
        <v>0</v>
      </c>
    </row>
    <row r="12" spans="2:8" x14ac:dyDescent="0.2">
      <c r="B12" s="521"/>
      <c r="C12" s="522"/>
      <c r="D12" s="523"/>
      <c r="E12" s="524"/>
      <c r="F12" s="525"/>
      <c r="G12" s="526"/>
      <c r="H12" s="527"/>
    </row>
    <row r="13" spans="2:8" x14ac:dyDescent="0.2">
      <c r="B13" s="521" t="s">
        <v>6</v>
      </c>
      <c r="C13" s="522"/>
      <c r="D13" s="523" t="s">
        <v>46</v>
      </c>
      <c r="E13" s="524" t="s">
        <v>43</v>
      </c>
      <c r="F13" s="525">
        <v>400</v>
      </c>
      <c r="G13" s="581"/>
      <c r="H13" s="527">
        <f>F13*G13</f>
        <v>0</v>
      </c>
    </row>
    <row r="14" spans="2:8" x14ac:dyDescent="0.2">
      <c r="B14" s="521"/>
      <c r="C14" s="522"/>
      <c r="D14" s="523"/>
      <c r="E14" s="524"/>
      <c r="F14" s="525"/>
      <c r="G14" s="526"/>
      <c r="H14" s="527"/>
    </row>
    <row r="15" spans="2:8" x14ac:dyDescent="0.2">
      <c r="B15" s="521" t="s">
        <v>7</v>
      </c>
      <c r="C15" s="522"/>
      <c r="D15" s="523" t="s">
        <v>47</v>
      </c>
      <c r="E15" s="524" t="s">
        <v>43</v>
      </c>
      <c r="F15" s="525">
        <v>400</v>
      </c>
      <c r="G15" s="581"/>
      <c r="H15" s="527">
        <f>F15*G15</f>
        <v>0</v>
      </c>
    </row>
    <row r="16" spans="2:8" x14ac:dyDescent="0.2">
      <c r="B16" s="521"/>
      <c r="C16" s="522"/>
      <c r="D16" s="523"/>
      <c r="E16" s="528"/>
      <c r="F16" s="525"/>
      <c r="G16" s="526"/>
      <c r="H16" s="527"/>
    </row>
    <row r="17" spans="2:8" x14ac:dyDescent="0.2">
      <c r="B17" s="521" t="s">
        <v>8</v>
      </c>
      <c r="C17" s="522"/>
      <c r="D17" s="523" t="s">
        <v>48</v>
      </c>
      <c r="E17" s="524" t="s">
        <v>43</v>
      </c>
      <c r="F17" s="525">
        <v>400</v>
      </c>
      <c r="G17" s="581"/>
      <c r="H17" s="527">
        <f>F17*G17</f>
        <v>0</v>
      </c>
    </row>
    <row r="18" spans="2:8" x14ac:dyDescent="0.2">
      <c r="B18" s="521"/>
      <c r="C18" s="522"/>
      <c r="D18" s="523"/>
      <c r="E18" s="524"/>
      <c r="F18" s="525"/>
      <c r="G18" s="526"/>
      <c r="H18" s="527"/>
    </row>
    <row r="19" spans="2:8" x14ac:dyDescent="0.2">
      <c r="B19" s="521" t="s">
        <v>9</v>
      </c>
      <c r="C19" s="522"/>
      <c r="D19" s="523" t="s">
        <v>49</v>
      </c>
      <c r="E19" s="524" t="s">
        <v>43</v>
      </c>
      <c r="F19" s="525">
        <v>800</v>
      </c>
      <c r="G19" s="581"/>
      <c r="H19" s="527">
        <f>F19*G19</f>
        <v>0</v>
      </c>
    </row>
    <row r="20" spans="2:8" x14ac:dyDescent="0.2">
      <c r="B20" s="521"/>
      <c r="C20" s="522"/>
      <c r="D20" s="523"/>
      <c r="E20" s="528"/>
      <c r="F20" s="525"/>
      <c r="G20" s="526"/>
      <c r="H20" s="527"/>
    </row>
    <row r="21" spans="2:8" x14ac:dyDescent="0.2">
      <c r="B21" s="521" t="s">
        <v>10</v>
      </c>
      <c r="C21" s="522"/>
      <c r="D21" s="523" t="s">
        <v>50</v>
      </c>
      <c r="E21" s="524" t="s">
        <v>43</v>
      </c>
      <c r="F21" s="525">
        <v>800</v>
      </c>
      <c r="G21" s="581"/>
      <c r="H21" s="527">
        <f>F21*G21</f>
        <v>0</v>
      </c>
    </row>
    <row r="22" spans="2:8" x14ac:dyDescent="0.2">
      <c r="B22" s="521"/>
      <c r="C22" s="522"/>
      <c r="D22" s="523"/>
      <c r="E22" s="528"/>
      <c r="F22" s="525"/>
      <c r="G22" s="526"/>
      <c r="H22" s="527"/>
    </row>
    <row r="23" spans="2:8" x14ac:dyDescent="0.2">
      <c r="B23" s="521" t="s">
        <v>11</v>
      </c>
      <c r="C23" s="522"/>
      <c r="D23" s="523" t="s">
        <v>51</v>
      </c>
      <c r="E23" s="524" t="s">
        <v>43</v>
      </c>
      <c r="F23" s="525">
        <v>800</v>
      </c>
      <c r="G23" s="581"/>
      <c r="H23" s="527">
        <f>F23*G23</f>
        <v>0</v>
      </c>
    </row>
    <row r="24" spans="2:8" x14ac:dyDescent="0.2">
      <c r="B24" s="529"/>
      <c r="C24" s="530"/>
      <c r="D24" s="525"/>
      <c r="E24" s="524"/>
      <c r="F24" s="525"/>
      <c r="G24" s="526"/>
      <c r="H24" s="527"/>
    </row>
    <row r="25" spans="2:8" x14ac:dyDescent="0.2">
      <c r="B25" s="521" t="s">
        <v>12</v>
      </c>
      <c r="C25" s="530"/>
      <c r="D25" s="525" t="s">
        <v>52</v>
      </c>
      <c r="E25" s="524" t="s">
        <v>43</v>
      </c>
      <c r="F25" s="525">
        <v>400</v>
      </c>
      <c r="G25" s="581"/>
      <c r="H25" s="527">
        <f>F25*G25</f>
        <v>0</v>
      </c>
    </row>
    <row r="26" spans="2:8" x14ac:dyDescent="0.2">
      <c r="B26" s="529"/>
      <c r="C26" s="530"/>
      <c r="D26" s="525"/>
      <c r="E26" s="524"/>
      <c r="F26" s="525"/>
      <c r="G26" s="526"/>
      <c r="H26" s="527"/>
    </row>
    <row r="27" spans="2:8" x14ac:dyDescent="0.2">
      <c r="B27" s="531" t="s">
        <v>13</v>
      </c>
      <c r="C27" s="530"/>
      <c r="D27" s="525" t="s">
        <v>53</v>
      </c>
      <c r="E27" s="524" t="s">
        <v>43</v>
      </c>
      <c r="F27" s="532">
        <v>1600</v>
      </c>
      <c r="G27" s="581"/>
      <c r="H27" s="527">
        <f>F27*G27</f>
        <v>0</v>
      </c>
    </row>
    <row r="28" spans="2:8" x14ac:dyDescent="0.2">
      <c r="B28" s="529"/>
      <c r="C28" s="530"/>
      <c r="D28" s="525"/>
      <c r="E28" s="524"/>
      <c r="F28" s="525"/>
      <c r="G28" s="526"/>
      <c r="H28" s="527"/>
    </row>
    <row r="29" spans="2:8" x14ac:dyDescent="0.2">
      <c r="B29" s="529" t="s">
        <v>14</v>
      </c>
      <c r="C29" s="530"/>
      <c r="D29" s="525" t="s">
        <v>54</v>
      </c>
      <c r="E29" s="524" t="s">
        <v>43</v>
      </c>
      <c r="F29" s="525">
        <v>3000</v>
      </c>
      <c r="G29" s="581"/>
      <c r="H29" s="527">
        <f>F29*G29</f>
        <v>0</v>
      </c>
    </row>
    <row r="30" spans="2:8" x14ac:dyDescent="0.2">
      <c r="B30" s="529"/>
      <c r="C30" s="530"/>
      <c r="D30" s="525"/>
      <c r="E30" s="524"/>
      <c r="F30" s="525"/>
      <c r="G30" s="526"/>
      <c r="H30" s="527"/>
    </row>
    <row r="31" spans="2:8" x14ac:dyDescent="0.2">
      <c r="B31" s="533"/>
      <c r="C31" s="534"/>
      <c r="D31" s="535"/>
      <c r="E31" s="536"/>
      <c r="F31" s="535"/>
      <c r="G31" s="526"/>
      <c r="H31" s="527"/>
    </row>
    <row r="32" spans="2:8" x14ac:dyDescent="0.2">
      <c r="B32" s="533"/>
      <c r="C32" s="534"/>
      <c r="D32" s="535"/>
      <c r="E32" s="536"/>
      <c r="F32" s="535"/>
      <c r="G32" s="537"/>
      <c r="H32" s="538"/>
    </row>
    <row r="33" spans="2:8" x14ac:dyDescent="0.2">
      <c r="B33" s="533"/>
      <c r="C33" s="534"/>
      <c r="D33" s="535"/>
      <c r="E33" s="536"/>
      <c r="F33" s="535"/>
      <c r="G33" s="537"/>
      <c r="H33" s="538"/>
    </row>
    <row r="34" spans="2:8" x14ac:dyDescent="0.2">
      <c r="B34" s="533"/>
      <c r="C34" s="534"/>
      <c r="D34" s="535"/>
      <c r="E34" s="536"/>
      <c r="F34" s="535"/>
      <c r="G34" s="537"/>
      <c r="H34" s="538"/>
    </row>
    <row r="35" spans="2:8" x14ac:dyDescent="0.2">
      <c r="B35" s="533"/>
      <c r="C35" s="534"/>
      <c r="D35" s="535"/>
      <c r="E35" s="536"/>
      <c r="F35" s="535"/>
      <c r="G35" s="537"/>
      <c r="H35" s="538"/>
    </row>
    <row r="36" spans="2:8" x14ac:dyDescent="0.2">
      <c r="B36" s="533"/>
      <c r="C36" s="534"/>
      <c r="D36" s="535"/>
      <c r="E36" s="536"/>
      <c r="F36" s="535"/>
      <c r="G36" s="537"/>
      <c r="H36" s="538"/>
    </row>
    <row r="37" spans="2:8" x14ac:dyDescent="0.2">
      <c r="B37" s="533"/>
      <c r="C37" s="534"/>
      <c r="D37" s="535"/>
      <c r="E37" s="536"/>
      <c r="F37" s="535"/>
      <c r="G37" s="537"/>
      <c r="H37" s="538"/>
    </row>
    <row r="38" spans="2:8" x14ac:dyDescent="0.2">
      <c r="B38" s="533"/>
      <c r="C38" s="534"/>
      <c r="D38" s="535"/>
      <c r="E38" s="536"/>
      <c r="F38" s="535"/>
      <c r="G38" s="537"/>
      <c r="H38" s="538"/>
    </row>
    <row r="39" spans="2:8" x14ac:dyDescent="0.2">
      <c r="B39" s="533"/>
      <c r="C39" s="534"/>
      <c r="D39" s="535"/>
      <c r="E39" s="536"/>
      <c r="F39" s="535"/>
      <c r="G39" s="537"/>
      <c r="H39" s="538"/>
    </row>
    <row r="40" spans="2:8" x14ac:dyDescent="0.2">
      <c r="B40" s="533"/>
      <c r="C40" s="534"/>
      <c r="D40" s="535"/>
      <c r="E40" s="536"/>
      <c r="F40" s="535"/>
      <c r="G40" s="537"/>
      <c r="H40" s="538"/>
    </row>
    <row r="41" spans="2:8" x14ac:dyDescent="0.2">
      <c r="B41" s="533"/>
      <c r="C41" s="534"/>
      <c r="D41" s="535"/>
      <c r="E41" s="536"/>
      <c r="F41" s="535"/>
      <c r="G41" s="537"/>
      <c r="H41" s="538"/>
    </row>
    <row r="42" spans="2:8" x14ac:dyDescent="0.2">
      <c r="B42" s="533"/>
      <c r="C42" s="534"/>
      <c r="D42" s="535"/>
      <c r="E42" s="536"/>
      <c r="F42" s="535"/>
      <c r="G42" s="537"/>
      <c r="H42" s="538"/>
    </row>
    <row r="43" spans="2:8" x14ac:dyDescent="0.2">
      <c r="B43" s="533"/>
      <c r="C43" s="534"/>
      <c r="D43" s="535"/>
      <c r="E43" s="536"/>
      <c r="F43" s="535"/>
      <c r="G43" s="537"/>
      <c r="H43" s="538"/>
    </row>
    <row r="44" spans="2:8" x14ac:dyDescent="0.2">
      <c r="B44" s="533"/>
      <c r="C44" s="534"/>
      <c r="D44" s="535"/>
      <c r="E44" s="536"/>
      <c r="F44" s="535"/>
      <c r="G44" s="537"/>
      <c r="H44" s="538"/>
    </row>
    <row r="45" spans="2:8" ht="13.5" thickBot="1" x14ac:dyDescent="0.25">
      <c r="B45" s="539"/>
      <c r="C45" s="540"/>
      <c r="D45" s="541"/>
      <c r="E45" s="542"/>
      <c r="F45" s="541"/>
      <c r="G45" s="543"/>
      <c r="H45" s="544"/>
    </row>
    <row r="46" spans="2:8" x14ac:dyDescent="0.2">
      <c r="B46" s="545"/>
      <c r="C46" s="545"/>
      <c r="D46" s="545"/>
      <c r="E46" s="546" t="s">
        <v>55</v>
      </c>
      <c r="F46" s="547"/>
      <c r="G46" s="548"/>
      <c r="H46" s="549">
        <f>SUM(H8:H45)</f>
        <v>0</v>
      </c>
    </row>
    <row r="47" spans="2:8" ht="13.5" thickBot="1" x14ac:dyDescent="0.25">
      <c r="B47" s="550"/>
      <c r="C47" s="550"/>
      <c r="D47" s="550"/>
      <c r="E47" s="551" t="s">
        <v>84</v>
      </c>
      <c r="F47" s="552"/>
      <c r="G47" s="553"/>
      <c r="H47" s="554"/>
    </row>
    <row r="48" spans="2:8" x14ac:dyDescent="0.2">
      <c r="B48" s="6"/>
      <c r="C48" s="6"/>
      <c r="D48" s="6"/>
      <c r="E48" s="6"/>
      <c r="F48" s="6"/>
      <c r="G48" s="6"/>
      <c r="H48" s="6"/>
    </row>
    <row r="49" spans="2:8" ht="15.75" x14ac:dyDescent="0.25">
      <c r="B49" s="555" t="s">
        <v>83</v>
      </c>
      <c r="C49" s="556"/>
      <c r="D49" s="556"/>
      <c r="E49" s="556"/>
      <c r="F49" s="556"/>
      <c r="G49" s="556"/>
      <c r="H49" s="556"/>
    </row>
    <row r="50" spans="2:8" x14ac:dyDescent="0.2">
      <c r="B50" s="6"/>
      <c r="C50" s="6"/>
      <c r="D50" s="6"/>
      <c r="E50" s="6"/>
      <c r="F50" s="6"/>
      <c r="G50" s="6"/>
      <c r="H50" s="6"/>
    </row>
    <row r="51" spans="2:8" ht="15.75" x14ac:dyDescent="0.25">
      <c r="B51" s="557" t="s">
        <v>56</v>
      </c>
      <c r="C51" s="557"/>
      <c r="D51" s="557"/>
      <c r="E51" s="557"/>
      <c r="F51" s="557"/>
      <c r="G51" s="557"/>
      <c r="H51" s="557"/>
    </row>
    <row r="52" spans="2:8" ht="13.5" thickBot="1" x14ac:dyDescent="0.25">
      <c r="B52" s="6"/>
      <c r="C52" s="6"/>
      <c r="D52" s="6"/>
      <c r="E52" s="6"/>
      <c r="F52" s="6"/>
      <c r="G52" s="6"/>
      <c r="H52" s="6"/>
    </row>
    <row r="53" spans="2:8" x14ac:dyDescent="0.2">
      <c r="B53" s="87" t="s">
        <v>130</v>
      </c>
      <c r="C53" s="87" t="s">
        <v>42</v>
      </c>
      <c r="D53" s="511" t="s">
        <v>131</v>
      </c>
      <c r="E53" s="87" t="s">
        <v>164</v>
      </c>
      <c r="F53" s="87" t="s">
        <v>133</v>
      </c>
      <c r="G53" s="87" t="s">
        <v>134</v>
      </c>
      <c r="H53" s="87" t="s">
        <v>135</v>
      </c>
    </row>
    <row r="54" spans="2:8" ht="13.5" thickBot="1" x14ac:dyDescent="0.25">
      <c r="B54" s="89" t="s">
        <v>136</v>
      </c>
      <c r="C54" s="89" t="s">
        <v>136</v>
      </c>
      <c r="D54" s="558"/>
      <c r="E54" s="89"/>
      <c r="F54" s="89"/>
      <c r="G54" s="89"/>
      <c r="H54" s="89"/>
    </row>
    <row r="55" spans="2:8" x14ac:dyDescent="0.2">
      <c r="B55" s="514"/>
      <c r="C55" s="515"/>
      <c r="D55" s="516"/>
      <c r="E55" s="517"/>
      <c r="F55" s="518"/>
      <c r="G55" s="519"/>
      <c r="H55" s="559"/>
    </row>
    <row r="56" spans="2:8" ht="25.5" x14ac:dyDescent="0.2">
      <c r="B56" s="521" t="s">
        <v>15</v>
      </c>
      <c r="C56" s="522"/>
      <c r="D56" s="523" t="s">
        <v>57</v>
      </c>
      <c r="E56" s="560" t="s">
        <v>148</v>
      </c>
      <c r="F56" s="532">
        <v>20</v>
      </c>
      <c r="G56" s="581"/>
      <c r="H56" s="527">
        <f>F56*G56</f>
        <v>0</v>
      </c>
    </row>
    <row r="57" spans="2:8" x14ac:dyDescent="0.2">
      <c r="B57" s="521"/>
      <c r="C57" s="522"/>
      <c r="D57" s="523"/>
      <c r="E57" s="560"/>
      <c r="F57" s="532"/>
      <c r="G57" s="526"/>
      <c r="H57" s="527"/>
    </row>
    <row r="58" spans="2:8" ht="25.5" x14ac:dyDescent="0.2">
      <c r="B58" s="521" t="s">
        <v>16</v>
      </c>
      <c r="C58" s="522"/>
      <c r="D58" s="523" t="s">
        <v>58</v>
      </c>
      <c r="E58" s="560" t="s">
        <v>148</v>
      </c>
      <c r="F58" s="532">
        <v>20</v>
      </c>
      <c r="G58" s="581"/>
      <c r="H58" s="527">
        <f>F58*G58</f>
        <v>0</v>
      </c>
    </row>
    <row r="59" spans="2:8" x14ac:dyDescent="0.2">
      <c r="B59" s="521"/>
      <c r="C59" s="522"/>
      <c r="D59" s="523"/>
      <c r="E59" s="560"/>
      <c r="F59" s="532"/>
      <c r="G59" s="526"/>
      <c r="H59" s="527"/>
    </row>
    <row r="60" spans="2:8" ht="25.5" x14ac:dyDescent="0.2">
      <c r="B60" s="521" t="s">
        <v>17</v>
      </c>
      <c r="C60" s="522"/>
      <c r="D60" s="523" t="s">
        <v>59</v>
      </c>
      <c r="E60" s="560" t="s">
        <v>148</v>
      </c>
      <c r="F60" s="532">
        <v>20</v>
      </c>
      <c r="G60" s="581"/>
      <c r="H60" s="527">
        <f>F60*G60</f>
        <v>0</v>
      </c>
    </row>
    <row r="61" spans="2:8" x14ac:dyDescent="0.2">
      <c r="B61" s="521"/>
      <c r="C61" s="522"/>
      <c r="D61" s="523"/>
      <c r="E61" s="560"/>
      <c r="F61" s="532"/>
      <c r="G61" s="526"/>
      <c r="H61" s="527"/>
    </row>
    <row r="62" spans="2:8" x14ac:dyDescent="0.2">
      <c r="B62" s="521" t="s">
        <v>18</v>
      </c>
      <c r="C62" s="522"/>
      <c r="D62" s="523" t="s">
        <v>60</v>
      </c>
      <c r="E62" s="560" t="s">
        <v>148</v>
      </c>
      <c r="F62" s="532">
        <v>200</v>
      </c>
      <c r="G62" s="581"/>
      <c r="H62" s="527">
        <f>F62*G62</f>
        <v>0</v>
      </c>
    </row>
    <row r="63" spans="2:8" x14ac:dyDescent="0.2">
      <c r="B63" s="521"/>
      <c r="C63" s="522"/>
      <c r="D63" s="523"/>
      <c r="E63" s="561"/>
      <c r="F63" s="532"/>
      <c r="G63" s="526"/>
      <c r="H63" s="527"/>
    </row>
    <row r="64" spans="2:8" ht="25.5" x14ac:dyDescent="0.2">
      <c r="B64" s="521" t="s">
        <v>19</v>
      </c>
      <c r="C64" s="522"/>
      <c r="D64" s="523" t="s">
        <v>61</v>
      </c>
      <c r="E64" s="560" t="s">
        <v>148</v>
      </c>
      <c r="F64" s="532">
        <v>200</v>
      </c>
      <c r="G64" s="581"/>
      <c r="H64" s="527">
        <f>F64*G64</f>
        <v>0</v>
      </c>
    </row>
    <row r="65" spans="2:8" x14ac:dyDescent="0.2">
      <c r="B65" s="521"/>
      <c r="C65" s="522"/>
      <c r="D65" s="523"/>
      <c r="E65" s="560"/>
      <c r="F65" s="532"/>
      <c r="G65" s="526"/>
      <c r="H65" s="527"/>
    </row>
    <row r="66" spans="2:8" x14ac:dyDescent="0.2">
      <c r="B66" s="521" t="s">
        <v>20</v>
      </c>
      <c r="C66" s="522"/>
      <c r="D66" s="523" t="s">
        <v>62</v>
      </c>
      <c r="E66" s="560" t="s">
        <v>21</v>
      </c>
      <c r="F66" s="532">
        <v>10</v>
      </c>
      <c r="G66" s="581"/>
      <c r="H66" s="527">
        <f>F66*G66</f>
        <v>0</v>
      </c>
    </row>
    <row r="67" spans="2:8" x14ac:dyDescent="0.2">
      <c r="B67" s="521"/>
      <c r="C67" s="522"/>
      <c r="D67" s="523"/>
      <c r="E67" s="561"/>
      <c r="F67" s="532"/>
      <c r="G67" s="526"/>
      <c r="H67" s="527"/>
    </row>
    <row r="68" spans="2:8" x14ac:dyDescent="0.2">
      <c r="B68" s="521" t="s">
        <v>22</v>
      </c>
      <c r="C68" s="522"/>
      <c r="D68" s="523" t="s">
        <v>63</v>
      </c>
      <c r="E68" s="560" t="s">
        <v>21</v>
      </c>
      <c r="F68" s="532">
        <v>20</v>
      </c>
      <c r="G68" s="581"/>
      <c r="H68" s="527">
        <f>F68*G68</f>
        <v>0</v>
      </c>
    </row>
    <row r="69" spans="2:8" x14ac:dyDescent="0.2">
      <c r="B69" s="521"/>
      <c r="C69" s="522"/>
      <c r="D69" s="525"/>
      <c r="E69" s="560"/>
      <c r="F69" s="532"/>
      <c r="G69" s="526"/>
      <c r="H69" s="527"/>
    </row>
    <row r="70" spans="2:8" x14ac:dyDescent="0.2">
      <c r="B70" s="521" t="s">
        <v>23</v>
      </c>
      <c r="C70" s="522"/>
      <c r="D70" s="525" t="s">
        <v>64</v>
      </c>
      <c r="E70" s="560" t="s">
        <v>21</v>
      </c>
      <c r="F70" s="532">
        <v>30</v>
      </c>
      <c r="G70" s="581"/>
      <c r="H70" s="527">
        <f>F70*G70</f>
        <v>0</v>
      </c>
    </row>
    <row r="71" spans="2:8" x14ac:dyDescent="0.2">
      <c r="B71" s="521"/>
      <c r="C71" s="522"/>
      <c r="D71" s="525"/>
      <c r="E71" s="560"/>
      <c r="F71" s="532"/>
      <c r="G71" s="526"/>
      <c r="H71" s="527"/>
    </row>
    <row r="72" spans="2:8" x14ac:dyDescent="0.2">
      <c r="B72" s="521" t="s">
        <v>24</v>
      </c>
      <c r="C72" s="522"/>
      <c r="D72" s="525" t="s">
        <v>65</v>
      </c>
      <c r="E72" s="560" t="s">
        <v>21</v>
      </c>
      <c r="F72" s="532">
        <v>4</v>
      </c>
      <c r="G72" s="581"/>
      <c r="H72" s="527">
        <f>F72*G72</f>
        <v>0</v>
      </c>
    </row>
    <row r="73" spans="2:8" x14ac:dyDescent="0.2">
      <c r="B73" s="521"/>
      <c r="C73" s="522"/>
      <c r="D73" s="523"/>
      <c r="E73" s="528"/>
      <c r="F73" s="525"/>
      <c r="G73" s="526"/>
      <c r="H73" s="527"/>
    </row>
    <row r="74" spans="2:8" x14ac:dyDescent="0.2">
      <c r="B74" s="521" t="s">
        <v>25</v>
      </c>
      <c r="C74" s="522"/>
      <c r="D74" s="523" t="s">
        <v>82</v>
      </c>
      <c r="E74" s="524" t="s">
        <v>158</v>
      </c>
      <c r="F74" s="525">
        <v>200</v>
      </c>
      <c r="G74" s="581"/>
      <c r="H74" s="527">
        <f>F74*G74</f>
        <v>0</v>
      </c>
    </row>
    <row r="75" spans="2:8" x14ac:dyDescent="0.2">
      <c r="B75" s="521"/>
      <c r="C75" s="522"/>
      <c r="D75" s="523"/>
      <c r="E75" s="528"/>
      <c r="F75" s="525"/>
      <c r="G75" s="526"/>
      <c r="H75" s="527"/>
    </row>
    <row r="76" spans="2:8" x14ac:dyDescent="0.2">
      <c r="B76" s="521" t="s">
        <v>564</v>
      </c>
      <c r="C76" s="522"/>
      <c r="D76" s="523" t="s">
        <v>565</v>
      </c>
      <c r="E76" s="524" t="s">
        <v>566</v>
      </c>
      <c r="F76" s="525">
        <v>10</v>
      </c>
      <c r="G76" s="582"/>
      <c r="H76" s="562">
        <f t="shared" ref="H76:H84" si="0">F76*G76</f>
        <v>0</v>
      </c>
    </row>
    <row r="77" spans="2:8" x14ac:dyDescent="0.2">
      <c r="B77" s="529"/>
      <c r="C77" s="530"/>
      <c r="D77" s="525"/>
      <c r="E77" s="524"/>
      <c r="F77" s="525"/>
      <c r="G77" s="563"/>
      <c r="H77" s="562"/>
    </row>
    <row r="78" spans="2:8" x14ac:dyDescent="0.2">
      <c r="B78" s="564" t="s">
        <v>567</v>
      </c>
      <c r="C78" s="522"/>
      <c r="D78" s="565" t="s">
        <v>565</v>
      </c>
      <c r="E78" s="524" t="s">
        <v>566</v>
      </c>
      <c r="F78" s="525">
        <v>10</v>
      </c>
      <c r="G78" s="583"/>
      <c r="H78" s="562">
        <f t="shared" si="0"/>
        <v>0</v>
      </c>
    </row>
    <row r="79" spans="2:8" x14ac:dyDescent="0.2">
      <c r="B79" s="566"/>
      <c r="C79" s="534"/>
      <c r="D79" s="567"/>
      <c r="E79" s="536"/>
      <c r="F79" s="535"/>
      <c r="G79" s="563"/>
      <c r="H79" s="562"/>
    </row>
    <row r="80" spans="2:8" x14ac:dyDescent="0.2">
      <c r="B80" s="564" t="s">
        <v>568</v>
      </c>
      <c r="C80" s="522"/>
      <c r="D80" s="565" t="s">
        <v>565</v>
      </c>
      <c r="E80" s="524" t="s">
        <v>566</v>
      </c>
      <c r="F80" s="525">
        <v>10</v>
      </c>
      <c r="G80" s="583"/>
      <c r="H80" s="562">
        <f t="shared" si="0"/>
        <v>0</v>
      </c>
    </row>
    <row r="81" spans="2:8" x14ac:dyDescent="0.2">
      <c r="B81" s="564"/>
      <c r="C81" s="568"/>
      <c r="D81" s="569"/>
      <c r="E81" s="568"/>
      <c r="F81" s="570"/>
      <c r="G81" s="537"/>
      <c r="H81" s="562"/>
    </row>
    <row r="82" spans="2:8" x14ac:dyDescent="0.2">
      <c r="B82" s="564" t="s">
        <v>569</v>
      </c>
      <c r="C82" s="522"/>
      <c r="D82" s="565" t="s">
        <v>565</v>
      </c>
      <c r="E82" s="524" t="s">
        <v>566</v>
      </c>
      <c r="F82" s="525">
        <v>10</v>
      </c>
      <c r="G82" s="582"/>
      <c r="H82" s="562">
        <f t="shared" si="0"/>
        <v>0</v>
      </c>
    </row>
    <row r="83" spans="2:8" x14ac:dyDescent="0.2">
      <c r="B83" s="521"/>
      <c r="C83" s="523"/>
      <c r="D83" s="523"/>
      <c r="E83" s="523"/>
      <c r="F83" s="523"/>
      <c r="G83" s="537"/>
      <c r="H83" s="562"/>
    </row>
    <row r="84" spans="2:8" x14ac:dyDescent="0.2">
      <c r="B84" s="521" t="s">
        <v>570</v>
      </c>
      <c r="C84" s="522"/>
      <c r="D84" s="523" t="s">
        <v>565</v>
      </c>
      <c r="E84" s="524" t="s">
        <v>566</v>
      </c>
      <c r="F84" s="525">
        <v>10</v>
      </c>
      <c r="G84" s="582"/>
      <c r="H84" s="562">
        <f t="shared" si="0"/>
        <v>0</v>
      </c>
    </row>
    <row r="85" spans="2:8" x14ac:dyDescent="0.2">
      <c r="B85" s="533"/>
      <c r="C85" s="534"/>
      <c r="D85" s="535"/>
      <c r="E85" s="536"/>
      <c r="F85" s="535"/>
      <c r="G85" s="537"/>
      <c r="H85" s="571"/>
    </row>
    <row r="86" spans="2:8" x14ac:dyDescent="0.2">
      <c r="B86" s="533"/>
      <c r="C86" s="534"/>
      <c r="D86" s="535"/>
      <c r="E86" s="536"/>
      <c r="F86" s="535"/>
      <c r="G86" s="537"/>
      <c r="H86" s="571"/>
    </row>
    <row r="87" spans="2:8" x14ac:dyDescent="0.2">
      <c r="B87" s="533"/>
      <c r="C87" s="534"/>
      <c r="D87" s="535"/>
      <c r="E87" s="536"/>
      <c r="F87" s="535"/>
      <c r="G87" s="537"/>
      <c r="H87" s="571"/>
    </row>
    <row r="88" spans="2:8" x14ac:dyDescent="0.2">
      <c r="B88" s="533"/>
      <c r="C88" s="534"/>
      <c r="D88" s="535"/>
      <c r="E88" s="536"/>
      <c r="F88" s="535"/>
      <c r="G88" s="537"/>
      <c r="H88" s="571"/>
    </row>
    <row r="89" spans="2:8" x14ac:dyDescent="0.2">
      <c r="B89" s="533"/>
      <c r="C89" s="534"/>
      <c r="D89" s="535"/>
      <c r="E89" s="536"/>
      <c r="F89" s="535"/>
      <c r="G89" s="537"/>
      <c r="H89" s="538"/>
    </row>
    <row r="90" spans="2:8" x14ac:dyDescent="0.2">
      <c r="B90" s="533"/>
      <c r="C90" s="534"/>
      <c r="D90" s="535"/>
      <c r="E90" s="536"/>
      <c r="F90" s="535"/>
      <c r="G90" s="537"/>
      <c r="H90" s="538"/>
    </row>
    <row r="91" spans="2:8" x14ac:dyDescent="0.2">
      <c r="B91" s="533"/>
      <c r="C91" s="534"/>
      <c r="D91" s="535"/>
      <c r="E91" s="536"/>
      <c r="F91" s="535"/>
      <c r="G91" s="537"/>
      <c r="H91" s="538"/>
    </row>
    <row r="92" spans="2:8" x14ac:dyDescent="0.2">
      <c r="B92" s="533"/>
      <c r="C92" s="534"/>
      <c r="D92" s="535"/>
      <c r="E92" s="536"/>
      <c r="F92" s="535"/>
      <c r="G92" s="537"/>
      <c r="H92" s="538"/>
    </row>
    <row r="93" spans="2:8" x14ac:dyDescent="0.2">
      <c r="B93" s="533"/>
      <c r="C93" s="534"/>
      <c r="D93" s="535"/>
      <c r="E93" s="536"/>
      <c r="F93" s="535"/>
      <c r="G93" s="537"/>
      <c r="H93" s="538"/>
    </row>
    <row r="94" spans="2:8" ht="13.5" thickBot="1" x14ac:dyDescent="0.25">
      <c r="B94" s="539"/>
      <c r="C94" s="540"/>
      <c r="D94" s="541"/>
      <c r="E94" s="542"/>
      <c r="F94" s="541"/>
      <c r="G94" s="543"/>
      <c r="H94" s="544"/>
    </row>
    <row r="95" spans="2:8" x14ac:dyDescent="0.2">
      <c r="B95" s="545"/>
      <c r="C95" s="545"/>
      <c r="D95" s="545"/>
      <c r="E95" s="546" t="s">
        <v>66</v>
      </c>
      <c r="F95" s="547"/>
      <c r="G95" s="548"/>
      <c r="H95" s="549">
        <f>SUM(H55:H94)</f>
        <v>0</v>
      </c>
    </row>
    <row r="96" spans="2:8" ht="13.5" thickBot="1" x14ac:dyDescent="0.25">
      <c r="B96" s="550"/>
      <c r="C96" s="550"/>
      <c r="D96" s="550"/>
      <c r="E96" s="551" t="s">
        <v>84</v>
      </c>
      <c r="F96" s="552"/>
      <c r="G96" s="553"/>
      <c r="H96" s="554"/>
    </row>
    <row r="97" spans="2:8" x14ac:dyDescent="0.2">
      <c r="B97" s="6"/>
      <c r="C97" s="6"/>
      <c r="D97" s="6"/>
      <c r="E97" s="6"/>
      <c r="F97" s="6"/>
      <c r="G97" s="6"/>
      <c r="H97" s="6"/>
    </row>
    <row r="98" spans="2:8" ht="15.75" x14ac:dyDescent="0.25">
      <c r="B98" s="555" t="s">
        <v>83</v>
      </c>
      <c r="C98" s="556"/>
      <c r="D98" s="556"/>
      <c r="E98" s="556"/>
      <c r="F98" s="556"/>
      <c r="G98" s="556"/>
      <c r="H98" s="556"/>
    </row>
    <row r="99" spans="2:8" x14ac:dyDescent="0.2">
      <c r="B99" s="6"/>
      <c r="C99" s="6"/>
      <c r="D99" s="6"/>
      <c r="E99" s="6"/>
      <c r="F99" s="6"/>
      <c r="G99" s="6"/>
      <c r="H99" s="6"/>
    </row>
    <row r="100" spans="2:8" ht="15.75" x14ac:dyDescent="0.25">
      <c r="B100" s="557" t="s">
        <v>67</v>
      </c>
      <c r="C100" s="557"/>
      <c r="D100" s="557"/>
      <c r="E100" s="557"/>
      <c r="F100" s="557"/>
      <c r="G100" s="557"/>
      <c r="H100" s="557"/>
    </row>
    <row r="101" spans="2:8" ht="13.5" thickBot="1" x14ac:dyDescent="0.25">
      <c r="B101" s="6"/>
      <c r="C101" s="6"/>
      <c r="D101" s="6"/>
      <c r="E101" s="6"/>
      <c r="F101" s="6"/>
      <c r="G101" s="6"/>
      <c r="H101" s="6"/>
    </row>
    <row r="102" spans="2:8" x14ac:dyDescent="0.2">
      <c r="B102" s="87" t="s">
        <v>130</v>
      </c>
      <c r="C102" s="87" t="s">
        <v>42</v>
      </c>
      <c r="D102" s="511" t="s">
        <v>131</v>
      </c>
      <c r="E102" s="87" t="s">
        <v>164</v>
      </c>
      <c r="F102" s="87" t="s">
        <v>133</v>
      </c>
      <c r="G102" s="87" t="s">
        <v>134</v>
      </c>
      <c r="H102" s="87" t="s">
        <v>135</v>
      </c>
    </row>
    <row r="103" spans="2:8" ht="13.5" thickBot="1" x14ac:dyDescent="0.25">
      <c r="B103" s="89" t="s">
        <v>136</v>
      </c>
      <c r="C103" s="89" t="s">
        <v>136</v>
      </c>
      <c r="D103" s="558"/>
      <c r="E103" s="89"/>
      <c r="F103" s="89"/>
      <c r="G103" s="89"/>
      <c r="H103" s="89"/>
    </row>
    <row r="104" spans="2:8" x14ac:dyDescent="0.2">
      <c r="B104" s="514"/>
      <c r="C104" s="515"/>
      <c r="D104" s="516"/>
      <c r="E104" s="517"/>
      <c r="F104" s="518"/>
      <c r="G104" s="519"/>
      <c r="H104" s="559"/>
    </row>
    <row r="105" spans="2:8" x14ac:dyDescent="0.2">
      <c r="B105" s="521" t="s">
        <v>26</v>
      </c>
      <c r="C105" s="522"/>
      <c r="D105" s="523" t="s">
        <v>68</v>
      </c>
      <c r="E105" s="560" t="s">
        <v>69</v>
      </c>
      <c r="F105" s="532">
        <v>100</v>
      </c>
      <c r="G105" s="581"/>
      <c r="H105" s="527">
        <f>F105*G105</f>
        <v>0</v>
      </c>
    </row>
    <row r="106" spans="2:8" x14ac:dyDescent="0.2">
      <c r="B106" s="521"/>
      <c r="C106" s="522"/>
      <c r="D106" s="523"/>
      <c r="E106" s="560"/>
      <c r="F106" s="532"/>
      <c r="G106" s="526"/>
      <c r="H106" s="527"/>
    </row>
    <row r="107" spans="2:8" ht="25.5" x14ac:dyDescent="0.2">
      <c r="B107" s="521" t="s">
        <v>27</v>
      </c>
      <c r="C107" s="522"/>
      <c r="D107" s="523" t="s">
        <v>70</v>
      </c>
      <c r="E107" s="560" t="s">
        <v>69</v>
      </c>
      <c r="F107" s="532">
        <v>100</v>
      </c>
      <c r="G107" s="581"/>
      <c r="H107" s="527">
        <f>F107*G107</f>
        <v>0</v>
      </c>
    </row>
    <row r="108" spans="2:8" x14ac:dyDescent="0.2">
      <c r="B108" s="521"/>
      <c r="C108" s="522"/>
      <c r="D108" s="523"/>
      <c r="E108" s="560"/>
      <c r="F108" s="532"/>
      <c r="G108" s="526"/>
      <c r="H108" s="527"/>
    </row>
    <row r="109" spans="2:8" x14ac:dyDescent="0.2">
      <c r="B109" s="521" t="s">
        <v>28</v>
      </c>
      <c r="C109" s="522"/>
      <c r="D109" s="523" t="s">
        <v>71</v>
      </c>
      <c r="E109" s="560" t="s">
        <v>69</v>
      </c>
      <c r="F109" s="532">
        <v>200</v>
      </c>
      <c r="G109" s="581"/>
      <c r="H109" s="527">
        <f>F109*G109</f>
        <v>0</v>
      </c>
    </row>
    <row r="110" spans="2:8" x14ac:dyDescent="0.2">
      <c r="B110" s="521"/>
      <c r="C110" s="522"/>
      <c r="D110" s="523"/>
      <c r="E110" s="560"/>
      <c r="F110" s="532"/>
      <c r="G110" s="526"/>
      <c r="H110" s="527"/>
    </row>
    <row r="111" spans="2:8" x14ac:dyDescent="0.2">
      <c r="B111" s="521" t="s">
        <v>29</v>
      </c>
      <c r="C111" s="522"/>
      <c r="D111" s="523" t="s">
        <v>72</v>
      </c>
      <c r="E111" s="560" t="s">
        <v>69</v>
      </c>
      <c r="F111" s="532">
        <v>100</v>
      </c>
      <c r="G111" s="581"/>
      <c r="H111" s="527">
        <f>F111*G111</f>
        <v>0</v>
      </c>
    </row>
    <row r="112" spans="2:8" x14ac:dyDescent="0.2">
      <c r="B112" s="521"/>
      <c r="C112" s="522"/>
      <c r="D112" s="523"/>
      <c r="E112" s="560"/>
      <c r="F112" s="532"/>
      <c r="G112" s="526"/>
      <c r="H112" s="527"/>
    </row>
    <row r="113" spans="2:8" x14ac:dyDescent="0.2">
      <c r="B113" s="521" t="s">
        <v>30</v>
      </c>
      <c r="C113" s="522"/>
      <c r="D113" s="523" t="s">
        <v>73</v>
      </c>
      <c r="E113" s="560" t="s">
        <v>69</v>
      </c>
      <c r="F113" s="532">
        <v>100</v>
      </c>
      <c r="G113" s="581"/>
      <c r="H113" s="527">
        <f>F113*G113</f>
        <v>0</v>
      </c>
    </row>
    <row r="114" spans="2:8" x14ac:dyDescent="0.2">
      <c r="B114" s="521"/>
      <c r="C114" s="522"/>
      <c r="D114" s="523"/>
      <c r="E114" s="560"/>
      <c r="F114" s="532"/>
      <c r="G114" s="526"/>
      <c r="H114" s="527"/>
    </row>
    <row r="115" spans="2:8" x14ac:dyDescent="0.2">
      <c r="B115" s="521" t="s">
        <v>31</v>
      </c>
      <c r="C115" s="522"/>
      <c r="D115" s="523" t="s">
        <v>74</v>
      </c>
      <c r="E115" s="560" t="s">
        <v>69</v>
      </c>
      <c r="F115" s="532">
        <v>400</v>
      </c>
      <c r="G115" s="581"/>
      <c r="H115" s="527">
        <f>F115*G115</f>
        <v>0</v>
      </c>
    </row>
    <row r="116" spans="2:8" x14ac:dyDescent="0.2">
      <c r="B116" s="521"/>
      <c r="C116" s="522"/>
      <c r="D116" s="523"/>
      <c r="E116" s="561"/>
      <c r="F116" s="532"/>
      <c r="G116" s="526"/>
      <c r="H116" s="527"/>
    </row>
    <row r="117" spans="2:8" x14ac:dyDescent="0.2">
      <c r="B117" s="521" t="s">
        <v>32</v>
      </c>
      <c r="C117" s="522"/>
      <c r="D117" s="523" t="s">
        <v>75</v>
      </c>
      <c r="E117" s="560" t="s">
        <v>69</v>
      </c>
      <c r="F117" s="532">
        <v>200</v>
      </c>
      <c r="G117" s="581"/>
      <c r="H117" s="527">
        <f>F117*G117</f>
        <v>0</v>
      </c>
    </row>
    <row r="118" spans="2:8" x14ac:dyDescent="0.2">
      <c r="B118" s="521"/>
      <c r="C118" s="522"/>
      <c r="D118" s="523"/>
      <c r="E118" s="560"/>
      <c r="F118" s="532"/>
      <c r="G118" s="526"/>
      <c r="H118" s="527"/>
    </row>
    <row r="119" spans="2:8" ht="25.5" x14ac:dyDescent="0.2">
      <c r="B119" s="521" t="s">
        <v>33</v>
      </c>
      <c r="C119" s="522"/>
      <c r="D119" s="523" t="s">
        <v>76</v>
      </c>
      <c r="E119" s="560" t="s">
        <v>69</v>
      </c>
      <c r="F119" s="532">
        <v>100</v>
      </c>
      <c r="G119" s="581"/>
      <c r="H119" s="527">
        <f>F119*G119</f>
        <v>0</v>
      </c>
    </row>
    <row r="120" spans="2:8" x14ac:dyDescent="0.2">
      <c r="B120" s="521"/>
      <c r="C120" s="522"/>
      <c r="D120" s="523"/>
      <c r="E120" s="561"/>
      <c r="F120" s="532"/>
      <c r="G120" s="526"/>
      <c r="H120" s="527"/>
    </row>
    <row r="121" spans="2:8" x14ac:dyDescent="0.2">
      <c r="B121" s="521" t="s">
        <v>34</v>
      </c>
      <c r="C121" s="522"/>
      <c r="D121" s="523" t="s">
        <v>77</v>
      </c>
      <c r="E121" s="560" t="s">
        <v>69</v>
      </c>
      <c r="F121" s="532">
        <v>200</v>
      </c>
      <c r="G121" s="581"/>
      <c r="H121" s="527">
        <f>F121*G121</f>
        <v>0</v>
      </c>
    </row>
    <row r="122" spans="2:8" x14ac:dyDescent="0.2">
      <c r="B122" s="521"/>
      <c r="C122" s="522"/>
      <c r="D122" s="523"/>
      <c r="E122" s="561"/>
      <c r="F122" s="532"/>
      <c r="G122" s="526"/>
      <c r="H122" s="527"/>
    </row>
    <row r="123" spans="2:8" x14ac:dyDescent="0.2">
      <c r="B123" s="521" t="s">
        <v>35</v>
      </c>
      <c r="C123" s="522"/>
      <c r="D123" s="523" t="s">
        <v>78</v>
      </c>
      <c r="E123" s="560" t="s">
        <v>69</v>
      </c>
      <c r="F123" s="532">
        <v>100</v>
      </c>
      <c r="G123" s="581"/>
      <c r="H123" s="527">
        <f>F123*G123</f>
        <v>0</v>
      </c>
    </row>
    <row r="124" spans="2:8" x14ac:dyDescent="0.2">
      <c r="B124" s="521"/>
      <c r="C124" s="522"/>
      <c r="D124" s="525"/>
      <c r="E124" s="560"/>
      <c r="F124" s="532"/>
      <c r="G124" s="526"/>
      <c r="H124" s="527"/>
    </row>
    <row r="125" spans="2:8" x14ac:dyDescent="0.2">
      <c r="B125" s="521" t="s">
        <v>36</v>
      </c>
      <c r="C125" s="522"/>
      <c r="D125" s="525" t="s">
        <v>79</v>
      </c>
      <c r="E125" s="560" t="s">
        <v>69</v>
      </c>
      <c r="F125" s="532">
        <v>100</v>
      </c>
      <c r="G125" s="581"/>
      <c r="H125" s="527">
        <f>F125*G125</f>
        <v>0</v>
      </c>
    </row>
    <row r="126" spans="2:8" x14ac:dyDescent="0.2">
      <c r="B126" s="529"/>
      <c r="C126" s="530"/>
      <c r="D126" s="525"/>
      <c r="E126" s="560"/>
      <c r="F126" s="532"/>
      <c r="G126" s="526"/>
      <c r="H126" s="527"/>
    </row>
    <row r="127" spans="2:8" x14ac:dyDescent="0.2">
      <c r="B127" s="521" t="s">
        <v>37</v>
      </c>
      <c r="C127" s="530"/>
      <c r="D127" s="525" t="s">
        <v>80</v>
      </c>
      <c r="E127" s="560" t="s">
        <v>69</v>
      </c>
      <c r="F127" s="532">
        <v>100</v>
      </c>
      <c r="G127" s="581"/>
      <c r="H127" s="527">
        <f>F127*G127</f>
        <v>0</v>
      </c>
    </row>
    <row r="128" spans="2:8" x14ac:dyDescent="0.2">
      <c r="B128" s="529"/>
      <c r="C128" s="530"/>
      <c r="D128" s="525"/>
      <c r="E128" s="524"/>
      <c r="F128" s="525"/>
      <c r="G128" s="537"/>
      <c r="H128" s="571"/>
    </row>
    <row r="129" spans="2:8" x14ac:dyDescent="0.2">
      <c r="B129" s="529"/>
      <c r="C129" s="530"/>
      <c r="D129" s="525"/>
      <c r="E129" s="524"/>
      <c r="F129" s="525"/>
      <c r="G129" s="537"/>
      <c r="H129" s="571"/>
    </row>
    <row r="130" spans="2:8" x14ac:dyDescent="0.2">
      <c r="B130" s="529"/>
      <c r="C130" s="530"/>
      <c r="D130" s="525"/>
      <c r="E130" s="524"/>
      <c r="F130" s="525"/>
      <c r="G130" s="537"/>
      <c r="H130" s="571"/>
    </row>
    <row r="131" spans="2:8" x14ac:dyDescent="0.2">
      <c r="B131" s="533"/>
      <c r="C131" s="534"/>
      <c r="D131" s="535"/>
      <c r="E131" s="536"/>
      <c r="F131" s="535"/>
      <c r="G131" s="537"/>
      <c r="H131" s="571"/>
    </row>
    <row r="132" spans="2:8" x14ac:dyDescent="0.2">
      <c r="B132" s="533"/>
      <c r="C132" s="534"/>
      <c r="D132" s="535"/>
      <c r="E132" s="536"/>
      <c r="F132" s="535"/>
      <c r="G132" s="537"/>
      <c r="H132" s="538"/>
    </row>
    <row r="133" spans="2:8" x14ac:dyDescent="0.2">
      <c r="B133" s="533"/>
      <c r="C133" s="534"/>
      <c r="D133" s="535"/>
      <c r="E133" s="536"/>
      <c r="F133" s="535"/>
      <c r="G133" s="537"/>
      <c r="H133" s="538"/>
    </row>
    <row r="134" spans="2:8" x14ac:dyDescent="0.2">
      <c r="B134" s="533"/>
      <c r="C134" s="534"/>
      <c r="D134" s="535"/>
      <c r="E134" s="536"/>
      <c r="F134" s="535"/>
      <c r="G134" s="537"/>
      <c r="H134" s="538"/>
    </row>
    <row r="135" spans="2:8" x14ac:dyDescent="0.2">
      <c r="B135" s="533"/>
      <c r="C135" s="534"/>
      <c r="D135" s="535"/>
      <c r="E135" s="536"/>
      <c r="F135" s="535"/>
      <c r="G135" s="537"/>
      <c r="H135" s="538"/>
    </row>
    <row r="136" spans="2:8" x14ac:dyDescent="0.2">
      <c r="B136" s="533"/>
      <c r="C136" s="534"/>
      <c r="D136" s="535"/>
      <c r="E136" s="536"/>
      <c r="F136" s="535"/>
      <c r="G136" s="537"/>
      <c r="H136" s="538"/>
    </row>
    <row r="137" spans="2:8" x14ac:dyDescent="0.2">
      <c r="B137" s="533"/>
      <c r="C137" s="534"/>
      <c r="D137" s="535"/>
      <c r="E137" s="536"/>
      <c r="F137" s="535"/>
      <c r="G137" s="537"/>
      <c r="H137" s="538"/>
    </row>
    <row r="138" spans="2:8" x14ac:dyDescent="0.2">
      <c r="B138" s="533"/>
      <c r="C138" s="534"/>
      <c r="D138" s="535"/>
      <c r="E138" s="536"/>
      <c r="F138" s="535"/>
      <c r="G138" s="537"/>
      <c r="H138" s="538"/>
    </row>
    <row r="139" spans="2:8" x14ac:dyDescent="0.2">
      <c r="B139" s="533"/>
      <c r="C139" s="534"/>
      <c r="D139" s="535"/>
      <c r="E139" s="536"/>
      <c r="F139" s="535"/>
      <c r="G139" s="537"/>
      <c r="H139" s="538"/>
    </row>
    <row r="140" spans="2:8" x14ac:dyDescent="0.2">
      <c r="B140" s="533"/>
      <c r="C140" s="534"/>
      <c r="D140" s="535"/>
      <c r="E140" s="536"/>
      <c r="F140" s="535"/>
      <c r="G140" s="537"/>
      <c r="H140" s="538"/>
    </row>
    <row r="141" spans="2:8" ht="13.5" thickBot="1" x14ac:dyDescent="0.25">
      <c r="B141" s="539"/>
      <c r="C141" s="540"/>
      <c r="D141" s="541"/>
      <c r="E141" s="542"/>
      <c r="F141" s="541"/>
      <c r="G141" s="543"/>
      <c r="H141" s="544"/>
    </row>
    <row r="142" spans="2:8" x14ac:dyDescent="0.2">
      <c r="B142" s="545"/>
      <c r="C142" s="545"/>
      <c r="D142" s="545"/>
      <c r="E142" s="546" t="s">
        <v>81</v>
      </c>
      <c r="F142" s="547"/>
      <c r="G142" s="548"/>
      <c r="H142" s="549">
        <f>SUM(H104:H141)</f>
        <v>0</v>
      </c>
    </row>
    <row r="143" spans="2:8" ht="13.5" thickBot="1" x14ac:dyDescent="0.25">
      <c r="B143" s="550"/>
      <c r="C143" s="550"/>
      <c r="D143" s="550"/>
      <c r="E143" s="551" t="s">
        <v>84</v>
      </c>
      <c r="F143" s="552"/>
      <c r="G143" s="553"/>
      <c r="H143" s="554"/>
    </row>
    <row r="144" spans="2:8" x14ac:dyDescent="0.2">
      <c r="B144" s="6"/>
      <c r="C144" s="6"/>
      <c r="D144" s="6"/>
      <c r="E144" s="6"/>
      <c r="F144" s="6"/>
      <c r="G144" s="6"/>
      <c r="H144" s="6"/>
    </row>
    <row r="145" spans="2:8" ht="13.5" thickBot="1" x14ac:dyDescent="0.25">
      <c r="B145" s="6"/>
      <c r="C145" s="6"/>
      <c r="D145" s="6"/>
      <c r="E145" s="6"/>
      <c r="F145" s="6"/>
      <c r="G145" s="6"/>
      <c r="H145" s="6"/>
    </row>
    <row r="146" spans="2:8" ht="13.5" thickBot="1" x14ac:dyDescent="0.25">
      <c r="B146" s="6"/>
      <c r="C146" s="6"/>
      <c r="D146" s="546" t="s">
        <v>55</v>
      </c>
      <c r="E146" s="547"/>
      <c r="F146" s="548"/>
      <c r="G146" s="572"/>
      <c r="H146" s="573">
        <f>H46</f>
        <v>0</v>
      </c>
    </row>
    <row r="147" spans="2:8" ht="13.5" thickBot="1" x14ac:dyDescent="0.25">
      <c r="B147" s="6"/>
      <c r="C147" s="6"/>
      <c r="D147" s="546" t="s">
        <v>66</v>
      </c>
      <c r="E147" s="547"/>
      <c r="F147" s="548"/>
      <c r="G147" s="572"/>
      <c r="H147" s="573">
        <f>H95</f>
        <v>0</v>
      </c>
    </row>
    <row r="148" spans="2:8" ht="13.5" thickBot="1" x14ac:dyDescent="0.25">
      <c r="B148" s="6"/>
      <c r="C148" s="6"/>
      <c r="D148" s="574" t="s">
        <v>81</v>
      </c>
      <c r="E148" s="575"/>
      <c r="F148" s="576"/>
      <c r="G148" s="572"/>
      <c r="H148" s="573">
        <f>H142</f>
        <v>0</v>
      </c>
    </row>
    <row r="149" spans="2:8" x14ac:dyDescent="0.2">
      <c r="B149" s="6"/>
      <c r="C149" s="6"/>
      <c r="D149" s="6"/>
      <c r="E149" s="6"/>
      <c r="F149" s="6"/>
      <c r="G149" s="6"/>
      <c r="H149" s="577"/>
    </row>
    <row r="150" spans="2:8" ht="13.5" thickBot="1" x14ac:dyDescent="0.25">
      <c r="B150" s="6"/>
      <c r="C150" s="6"/>
      <c r="D150" s="6"/>
      <c r="E150" s="6"/>
      <c r="F150" s="6"/>
      <c r="G150" s="6"/>
      <c r="H150" s="577"/>
    </row>
    <row r="151" spans="2:8" ht="13.5" thickBot="1" x14ac:dyDescent="0.25">
      <c r="B151" s="6"/>
      <c r="C151" s="6"/>
      <c r="D151" s="578" t="s">
        <v>85</v>
      </c>
      <c r="E151" s="579"/>
      <c r="F151" s="580"/>
      <c r="G151" s="572"/>
      <c r="H151" s="573">
        <f>SUM(H146:H148)</f>
        <v>0</v>
      </c>
    </row>
  </sheetData>
  <sheetProtection password="8726" sheet="1" objects="1" scenarios="1" sort="0" autoFilter="0" pivotTables="0"/>
  <mergeCells count="12">
    <mergeCell ref="B100:H100"/>
    <mergeCell ref="E142:G142"/>
    <mergeCell ref="E143:G143"/>
    <mergeCell ref="D148:F148"/>
    <mergeCell ref="D147:F147"/>
    <mergeCell ref="D146:F146"/>
    <mergeCell ref="B51:H51"/>
    <mergeCell ref="E95:G95"/>
    <mergeCell ref="E96:G96"/>
    <mergeCell ref="B4:H4"/>
    <mergeCell ref="E46:G46"/>
    <mergeCell ref="E47:G47"/>
  </mergeCells>
  <phoneticPr fontId="2" type="noConversion"/>
  <pageMargins left="0.70866141732283461" right="0.70866141732283461" top="0.74803149606299213" bottom="0.74803149606299213" header="0.31496062992125984" footer="0.31496062992125984"/>
  <pageSetup paperSize="9" fitToHeight="0" orientation="portrait" horizontalDpi="4294967293" r:id="rId1"/>
  <headerFooter alignWithMargins="0">
    <oddHeader>&amp;RRehabilitation of R14 Balti – Sarateni Road
km 43+000 to km 61+000, km 64+370 to km 66+665.7</oddHeader>
  </headerFooter>
  <rowBreaks count="2" manualBreakCount="2">
    <brk id="48" min="1" max="7" man="1"/>
    <brk id="97" min="1" max="7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7"/>
  <sheetViews>
    <sheetView zoomScaleNormal="100" workbookViewId="0"/>
  </sheetViews>
  <sheetFormatPr defaultRowHeight="12.75" x14ac:dyDescent="0.2"/>
  <cols>
    <col min="1" max="1" width="6.42578125" style="94" customWidth="1"/>
    <col min="2" max="2" width="9" style="94" bestFit="1" customWidth="1"/>
    <col min="3" max="3" width="39.28515625" style="132" customWidth="1"/>
    <col min="4" max="4" width="8.7109375" style="132" bestFit="1" customWidth="1"/>
    <col min="5" max="5" width="7.140625" style="94" bestFit="1" customWidth="1"/>
    <col min="6" max="6" width="13.7109375" style="94" customWidth="1"/>
    <col min="7" max="7" width="16.7109375" style="94" customWidth="1"/>
    <col min="8" max="8" width="10.28515625" style="83" bestFit="1" customWidth="1"/>
    <col min="9" max="9" width="9.140625" style="83" customWidth="1"/>
    <col min="10" max="16384" width="9.140625" style="83"/>
  </cols>
  <sheetData>
    <row r="2" spans="1:11" ht="15" x14ac:dyDescent="0.25">
      <c r="A2" s="79" t="s">
        <v>178</v>
      </c>
      <c r="B2" s="80"/>
      <c r="C2" s="80"/>
      <c r="D2" s="80"/>
      <c r="E2" s="80"/>
      <c r="F2" s="81"/>
      <c r="G2" s="81"/>
      <c r="H2" s="82"/>
      <c r="I2" s="82"/>
      <c r="J2" s="82"/>
      <c r="K2" s="82"/>
    </row>
    <row r="3" spans="1:11" ht="13.5" thickBot="1" x14ac:dyDescent="0.25">
      <c r="A3" s="84"/>
      <c r="B3" s="84"/>
      <c r="C3" s="84"/>
      <c r="D3" s="84"/>
      <c r="E3" s="84"/>
      <c r="F3" s="85"/>
      <c r="G3" s="85"/>
      <c r="H3" s="86"/>
      <c r="I3" s="82"/>
      <c r="J3" s="82"/>
      <c r="K3" s="82"/>
    </row>
    <row r="4" spans="1:11" x14ac:dyDescent="0.2">
      <c r="A4" s="87" t="s">
        <v>130</v>
      </c>
      <c r="B4" s="87" t="s">
        <v>163</v>
      </c>
      <c r="C4" s="88" t="s">
        <v>131</v>
      </c>
      <c r="D4" s="88" t="s">
        <v>133</v>
      </c>
      <c r="E4" s="88" t="s">
        <v>164</v>
      </c>
      <c r="F4" s="88" t="s">
        <v>134</v>
      </c>
      <c r="G4" s="88" t="s">
        <v>135</v>
      </c>
      <c r="H4" s="82"/>
      <c r="I4" s="82"/>
      <c r="J4" s="82"/>
      <c r="K4" s="82"/>
    </row>
    <row r="5" spans="1:11" ht="13.5" thickBot="1" x14ac:dyDescent="0.25">
      <c r="A5" s="89" t="s">
        <v>165</v>
      </c>
      <c r="B5" s="89" t="s">
        <v>166</v>
      </c>
      <c r="C5" s="90"/>
      <c r="D5" s="90"/>
      <c r="E5" s="90"/>
      <c r="F5" s="90"/>
      <c r="G5" s="90"/>
      <c r="H5" s="82"/>
      <c r="I5" s="82"/>
      <c r="J5" s="82"/>
      <c r="K5" s="82"/>
    </row>
    <row r="6" spans="1:11" ht="13.5" hidden="1" thickBot="1" x14ac:dyDescent="0.25">
      <c r="A6" s="91" t="s">
        <v>137</v>
      </c>
      <c r="B6" s="91" t="s">
        <v>138</v>
      </c>
      <c r="C6" s="92" t="s">
        <v>167</v>
      </c>
      <c r="D6" s="93" t="s">
        <v>140</v>
      </c>
      <c r="E6" s="93" t="s">
        <v>139</v>
      </c>
    </row>
    <row r="7" spans="1:11" ht="12.75" hidden="1" customHeight="1" x14ac:dyDescent="0.2">
      <c r="A7" s="95" t="s">
        <v>141</v>
      </c>
      <c r="B7" s="96" t="s">
        <v>142</v>
      </c>
      <c r="C7" s="97"/>
      <c r="D7" s="98"/>
      <c r="E7" s="98"/>
    </row>
    <row r="8" spans="1:11" ht="13.5" thickBot="1" x14ac:dyDescent="0.25">
      <c r="A8" s="99">
        <v>1</v>
      </c>
      <c r="B8" s="100">
        <v>2</v>
      </c>
      <c r="C8" s="101">
        <v>3</v>
      </c>
      <c r="D8" s="100">
        <v>4</v>
      </c>
      <c r="E8" s="100">
        <v>5</v>
      </c>
      <c r="F8" s="100">
        <v>6</v>
      </c>
      <c r="G8" s="100">
        <v>7</v>
      </c>
    </row>
    <row r="9" spans="1:11" x14ac:dyDescent="0.2">
      <c r="A9" s="102">
        <v>1.01</v>
      </c>
      <c r="B9" s="103" t="s">
        <v>0</v>
      </c>
      <c r="C9" s="104" t="s">
        <v>170</v>
      </c>
      <c r="D9" s="105">
        <v>1</v>
      </c>
      <c r="E9" s="105" t="s">
        <v>168</v>
      </c>
      <c r="F9" s="133"/>
      <c r="G9" s="106">
        <f t="shared" ref="G9:G15" si="0">D9*F9</f>
        <v>0</v>
      </c>
    </row>
    <row r="10" spans="1:11" x14ac:dyDescent="0.2">
      <c r="A10" s="107">
        <v>1.02</v>
      </c>
      <c r="B10" s="108" t="s">
        <v>1</v>
      </c>
      <c r="C10" s="109" t="s">
        <v>171</v>
      </c>
      <c r="D10" s="110">
        <v>24</v>
      </c>
      <c r="E10" s="110" t="s">
        <v>169</v>
      </c>
      <c r="F10" s="134"/>
      <c r="G10" s="111">
        <f t="shared" si="0"/>
        <v>0</v>
      </c>
    </row>
    <row r="11" spans="1:11" x14ac:dyDescent="0.2">
      <c r="A11" s="107">
        <v>1.03</v>
      </c>
      <c r="B11" s="108" t="s">
        <v>174</v>
      </c>
      <c r="C11" s="109" t="s">
        <v>172</v>
      </c>
      <c r="D11" s="110">
        <v>1</v>
      </c>
      <c r="E11" s="110" t="s">
        <v>168</v>
      </c>
      <c r="F11" s="134"/>
      <c r="G11" s="111">
        <f t="shared" si="0"/>
        <v>0</v>
      </c>
    </row>
    <row r="12" spans="1:11" ht="25.5" customHeight="1" x14ac:dyDescent="0.2">
      <c r="A12" s="107">
        <v>1.04</v>
      </c>
      <c r="B12" s="112" t="s">
        <v>177</v>
      </c>
      <c r="C12" s="113" t="s">
        <v>176</v>
      </c>
      <c r="D12" s="114">
        <v>1</v>
      </c>
      <c r="E12" s="110" t="s">
        <v>168</v>
      </c>
      <c r="F12" s="134"/>
      <c r="G12" s="111">
        <f t="shared" si="0"/>
        <v>0</v>
      </c>
      <c r="H12" s="115"/>
    </row>
    <row r="13" spans="1:11" x14ac:dyDescent="0.2">
      <c r="A13" s="107">
        <v>1.05</v>
      </c>
      <c r="B13" s="112" t="s">
        <v>175</v>
      </c>
      <c r="C13" s="116" t="s">
        <v>173</v>
      </c>
      <c r="D13" s="114">
        <v>1</v>
      </c>
      <c r="E13" s="110" t="s">
        <v>168</v>
      </c>
      <c r="F13" s="134"/>
      <c r="G13" s="111">
        <f t="shared" si="0"/>
        <v>0</v>
      </c>
      <c r="H13" s="115"/>
    </row>
    <row r="14" spans="1:11" x14ac:dyDescent="0.2">
      <c r="A14" s="107">
        <v>1.06</v>
      </c>
      <c r="B14" s="112" t="s">
        <v>2</v>
      </c>
      <c r="C14" s="116" t="s">
        <v>3</v>
      </c>
      <c r="D14" s="114">
        <v>1</v>
      </c>
      <c r="E14" s="110" t="s">
        <v>168</v>
      </c>
      <c r="F14" s="134"/>
      <c r="G14" s="111">
        <f t="shared" si="0"/>
        <v>0</v>
      </c>
      <c r="H14" s="115"/>
    </row>
    <row r="15" spans="1:11" ht="26.25" thickBot="1" x14ac:dyDescent="0.25">
      <c r="A15" s="117">
        <v>1.07</v>
      </c>
      <c r="B15" s="118" t="s">
        <v>354</v>
      </c>
      <c r="C15" s="119" t="s">
        <v>355</v>
      </c>
      <c r="D15" s="120">
        <v>1</v>
      </c>
      <c r="E15" s="120" t="s">
        <v>168</v>
      </c>
      <c r="F15" s="135"/>
      <c r="G15" s="111">
        <f t="shared" si="0"/>
        <v>0</v>
      </c>
      <c r="H15" s="115"/>
    </row>
    <row r="16" spans="1:11" ht="13.5" thickBot="1" x14ac:dyDescent="0.25">
      <c r="A16" s="121"/>
      <c r="B16" s="121"/>
      <c r="C16" s="122"/>
      <c r="D16" s="122"/>
      <c r="E16" s="121"/>
      <c r="F16" s="123"/>
      <c r="G16" s="124"/>
    </row>
    <row r="17" spans="1:8" ht="15.75" thickBot="1" x14ac:dyDescent="0.3">
      <c r="A17" s="125"/>
      <c r="B17" s="21"/>
      <c r="C17" s="126" t="s">
        <v>39</v>
      </c>
      <c r="D17" s="127"/>
      <c r="E17" s="128"/>
      <c r="F17" s="129"/>
      <c r="G17" s="130">
        <f>SUM(G9:G14)</f>
        <v>0</v>
      </c>
      <c r="H17" s="131"/>
    </row>
  </sheetData>
  <sheetProtection password="8726" sheet="1" objects="1" scenarios="1" sort="0" autoFilter="0" pivotTables="0"/>
  <mergeCells count="7">
    <mergeCell ref="C17:E17"/>
    <mergeCell ref="F3:G3"/>
    <mergeCell ref="C4:C5"/>
    <mergeCell ref="D4:D5"/>
    <mergeCell ref="E4:E5"/>
    <mergeCell ref="F4:F5"/>
    <mergeCell ref="G4:G5"/>
  </mergeCells>
  <phoneticPr fontId="2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8" fitToHeight="0" orientation="portrait" r:id="rId1"/>
  <headerFooter alignWithMargins="0">
    <oddHeader xml:space="preserve">&amp;RRehabilitation of R14 Balti – Sarateni Road
km 43+000 to km 61+000, km 64+370 to km 66+665.7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2:H24"/>
  <sheetViews>
    <sheetView zoomScaleNormal="100" workbookViewId="0">
      <selection activeCell="H19" sqref="H19"/>
    </sheetView>
  </sheetViews>
  <sheetFormatPr defaultRowHeight="12.75" x14ac:dyDescent="0.2"/>
  <cols>
    <col min="1" max="1" width="5.140625" style="136" customWidth="1"/>
    <col min="2" max="2" width="7.28515625" style="136" bestFit="1" customWidth="1"/>
    <col min="3" max="3" width="31" style="136" hidden="1" customWidth="1"/>
    <col min="4" max="4" width="40.7109375" style="136" customWidth="1"/>
    <col min="5" max="5" width="5.5703125" style="136" bestFit="1" customWidth="1"/>
    <col min="6" max="6" width="8.5703125" style="136" bestFit="1" customWidth="1"/>
    <col min="7" max="7" width="13.7109375" style="136" customWidth="1"/>
    <col min="8" max="8" width="16.85546875" style="136" customWidth="1"/>
    <col min="9" max="16384" width="9.140625" style="136"/>
  </cols>
  <sheetData>
    <row r="2" spans="1:8" ht="12.75" hidden="1" customHeight="1" x14ac:dyDescent="0.2"/>
    <row r="3" spans="1:8" s="137" customFormat="1" ht="15" x14ac:dyDescent="0.2">
      <c r="D3" s="138" t="s">
        <v>356</v>
      </c>
      <c r="E3" s="138"/>
      <c r="F3" s="138"/>
      <c r="G3" s="138"/>
      <c r="H3" s="138"/>
    </row>
    <row r="5" spans="1:8" ht="13.5" thickBot="1" x14ac:dyDescent="0.25"/>
    <row r="6" spans="1:8" x14ac:dyDescent="0.2">
      <c r="A6" s="87" t="s">
        <v>130</v>
      </c>
      <c r="B6" s="87" t="s">
        <v>163</v>
      </c>
      <c r="C6" s="139" t="s">
        <v>87</v>
      </c>
      <c r="D6" s="140" t="s">
        <v>131</v>
      </c>
      <c r="E6" s="140" t="s">
        <v>164</v>
      </c>
      <c r="F6" s="140" t="s">
        <v>133</v>
      </c>
      <c r="G6" s="140" t="s">
        <v>134</v>
      </c>
      <c r="H6" s="140" t="s">
        <v>135</v>
      </c>
    </row>
    <row r="7" spans="1:8" ht="12.75" customHeight="1" thickBot="1" x14ac:dyDescent="0.25">
      <c r="A7" s="89" t="s">
        <v>165</v>
      </c>
      <c r="B7" s="89" t="s">
        <v>166</v>
      </c>
      <c r="C7" s="141"/>
      <c r="D7" s="142"/>
      <c r="E7" s="142"/>
      <c r="F7" s="142"/>
      <c r="G7" s="142"/>
      <c r="H7" s="142"/>
    </row>
    <row r="8" spans="1:8" ht="13.5" thickBot="1" x14ac:dyDescent="0.25">
      <c r="A8" s="143">
        <v>0</v>
      </c>
      <c r="B8" s="143">
        <v>1</v>
      </c>
      <c r="C8" s="143">
        <v>2</v>
      </c>
      <c r="D8" s="143">
        <v>2</v>
      </c>
      <c r="E8" s="143">
        <v>3</v>
      </c>
      <c r="F8" s="143">
        <v>4</v>
      </c>
      <c r="G8" s="143">
        <v>5</v>
      </c>
      <c r="H8" s="143">
        <v>6</v>
      </c>
    </row>
    <row r="9" spans="1:8" ht="15" customHeight="1" x14ac:dyDescent="0.2">
      <c r="A9" s="144" t="s">
        <v>88</v>
      </c>
      <c r="B9" s="145">
        <v>10101</v>
      </c>
      <c r="C9" s="146" t="s">
        <v>143</v>
      </c>
      <c r="D9" s="146" t="s">
        <v>89</v>
      </c>
      <c r="E9" s="147" t="s">
        <v>90</v>
      </c>
      <c r="F9" s="148">
        <v>23.7</v>
      </c>
      <c r="G9" s="183"/>
      <c r="H9" s="149">
        <f>F9*G9</f>
        <v>0</v>
      </c>
    </row>
    <row r="10" spans="1:8" ht="25.5" x14ac:dyDescent="0.2">
      <c r="A10" s="150" t="s">
        <v>341</v>
      </c>
      <c r="B10" s="151">
        <v>10201</v>
      </c>
      <c r="C10" s="152" t="s">
        <v>144</v>
      </c>
      <c r="D10" s="152" t="s">
        <v>145</v>
      </c>
      <c r="E10" s="153" t="s">
        <v>91</v>
      </c>
      <c r="F10" s="154">
        <v>5000</v>
      </c>
      <c r="G10" s="184"/>
      <c r="H10" s="155">
        <f>F10*G10</f>
        <v>0</v>
      </c>
    </row>
    <row r="11" spans="1:8" ht="15" x14ac:dyDescent="0.2">
      <c r="A11" s="150" t="s">
        <v>92</v>
      </c>
      <c r="B11" s="156">
        <v>10203</v>
      </c>
      <c r="C11" s="152" t="s">
        <v>146</v>
      </c>
      <c r="D11" s="152" t="s">
        <v>147</v>
      </c>
      <c r="E11" s="153" t="s">
        <v>165</v>
      </c>
      <c r="F11" s="157">
        <v>45</v>
      </c>
      <c r="G11" s="184"/>
      <c r="H11" s="155">
        <f t="shared" ref="H11:H15" si="0">F11*G11</f>
        <v>0</v>
      </c>
    </row>
    <row r="12" spans="1:8" ht="15" customHeight="1" x14ac:dyDescent="0.2">
      <c r="A12" s="150" t="s">
        <v>342</v>
      </c>
      <c r="B12" s="151">
        <v>10305</v>
      </c>
      <c r="C12" s="152" t="s">
        <v>149</v>
      </c>
      <c r="D12" s="152" t="s">
        <v>94</v>
      </c>
      <c r="E12" s="153" t="s">
        <v>95</v>
      </c>
      <c r="F12" s="157">
        <v>3215</v>
      </c>
      <c r="G12" s="185"/>
      <c r="H12" s="155">
        <f t="shared" si="0"/>
        <v>0</v>
      </c>
    </row>
    <row r="13" spans="1:8" ht="15" customHeight="1" x14ac:dyDescent="0.2">
      <c r="A13" s="150" t="s">
        <v>93</v>
      </c>
      <c r="B13" s="151">
        <v>10306</v>
      </c>
      <c r="C13" s="152" t="s">
        <v>150</v>
      </c>
      <c r="D13" s="158" t="s">
        <v>151</v>
      </c>
      <c r="E13" s="153" t="s">
        <v>95</v>
      </c>
      <c r="F13" s="157">
        <v>330</v>
      </c>
      <c r="G13" s="185"/>
      <c r="H13" s="155">
        <f t="shared" si="0"/>
        <v>0</v>
      </c>
    </row>
    <row r="14" spans="1:8" ht="15" customHeight="1" x14ac:dyDescent="0.2">
      <c r="A14" s="150" t="s">
        <v>96</v>
      </c>
      <c r="B14" s="151">
        <v>10301</v>
      </c>
      <c r="C14" s="152" t="s">
        <v>152</v>
      </c>
      <c r="D14" s="152" t="s">
        <v>153</v>
      </c>
      <c r="E14" s="153" t="s">
        <v>165</v>
      </c>
      <c r="F14" s="157">
        <v>7</v>
      </c>
      <c r="G14" s="184"/>
      <c r="H14" s="155">
        <f t="shared" si="0"/>
        <v>0</v>
      </c>
    </row>
    <row r="15" spans="1:8" ht="15" x14ac:dyDescent="0.2">
      <c r="A15" s="150" t="s">
        <v>349</v>
      </c>
      <c r="B15" s="156">
        <v>10307</v>
      </c>
      <c r="C15" s="152" t="s">
        <v>154</v>
      </c>
      <c r="D15" s="159" t="s">
        <v>266</v>
      </c>
      <c r="E15" s="153" t="s">
        <v>165</v>
      </c>
      <c r="F15" s="157">
        <v>21</v>
      </c>
      <c r="G15" s="184"/>
      <c r="H15" s="155">
        <f t="shared" si="0"/>
        <v>0</v>
      </c>
    </row>
    <row r="16" spans="1:8" ht="15" customHeight="1" thickBot="1" x14ac:dyDescent="0.25">
      <c r="A16" s="160" t="s">
        <v>357</v>
      </c>
      <c r="B16" s="161">
        <v>10501</v>
      </c>
      <c r="C16" s="162" t="s">
        <v>97</v>
      </c>
      <c r="D16" s="163" t="s">
        <v>320</v>
      </c>
      <c r="E16" s="164" t="s">
        <v>95</v>
      </c>
      <c r="F16" s="165">
        <v>802</v>
      </c>
      <c r="G16" s="186"/>
      <c r="H16" s="166">
        <f>G16*F16</f>
        <v>0</v>
      </c>
    </row>
    <row r="17" spans="1:8" ht="13.5" thickBot="1" x14ac:dyDescent="0.25">
      <c r="A17" s="167"/>
      <c r="B17" s="167"/>
      <c r="C17" s="167"/>
      <c r="D17" s="167"/>
      <c r="E17" s="167"/>
      <c r="F17" s="168"/>
      <c r="G17" s="167"/>
      <c r="H17" s="169"/>
    </row>
    <row r="18" spans="1:8" s="175" customFormat="1" ht="13.5" hidden="1" customHeight="1" thickBot="1" x14ac:dyDescent="0.25">
      <c r="A18" s="170"/>
      <c r="B18" s="171"/>
      <c r="C18" s="171"/>
      <c r="D18" s="171" t="s">
        <v>40</v>
      </c>
      <c r="E18" s="172"/>
      <c r="F18" s="173"/>
      <c r="G18" s="172"/>
      <c r="H18" s="174">
        <f>SUM(H9:H17)</f>
        <v>0</v>
      </c>
    </row>
    <row r="19" spans="1:8" s="137" customFormat="1" ht="15.75" thickBot="1" x14ac:dyDescent="0.3">
      <c r="A19" s="176"/>
      <c r="B19" s="177"/>
      <c r="C19" s="178"/>
      <c r="D19" s="178" t="s">
        <v>40</v>
      </c>
      <c r="E19" s="177"/>
      <c r="F19" s="179"/>
      <c r="G19" s="180"/>
      <c r="H19" s="181">
        <f>SUM(H9:H17)</f>
        <v>0</v>
      </c>
    </row>
    <row r="23" spans="1:8" x14ac:dyDescent="0.2">
      <c r="A23" s="182"/>
      <c r="B23" s="182"/>
      <c r="C23" s="182"/>
      <c r="D23" s="182"/>
      <c r="E23" s="182"/>
      <c r="F23" s="182"/>
      <c r="G23" s="182"/>
      <c r="H23" s="182"/>
    </row>
    <row r="24" spans="1:8" x14ac:dyDescent="0.2">
      <c r="A24" s="182"/>
      <c r="B24" s="182"/>
      <c r="C24" s="182"/>
      <c r="D24" s="182"/>
      <c r="E24" s="182"/>
      <c r="F24" s="182"/>
      <c r="G24" s="182"/>
      <c r="H24" s="182"/>
    </row>
  </sheetData>
  <sheetProtection password="8726" sheet="1" objects="1" scenarios="1" sort="0" autoFilter="0" pivotTables="0"/>
  <mergeCells count="6">
    <mergeCell ref="D3:H3"/>
    <mergeCell ref="D6:D7"/>
    <mergeCell ref="E6:E7"/>
    <mergeCell ref="F6:F7"/>
    <mergeCell ref="G6:G7"/>
    <mergeCell ref="H6:H7"/>
  </mergeCells>
  <phoneticPr fontId="11" type="noConversion"/>
  <printOptions horizontalCentered="1"/>
  <pageMargins left="0.70866141732283461" right="0.70866141732283461" top="0.74803149606299213" bottom="0.74803149606299213" header="0.31496062992125984" footer="0.31496062992125984"/>
  <pageSetup paperSize="9" fitToHeight="0" orientation="portrait" r:id="rId1"/>
  <headerFooter alignWithMargins="0">
    <oddHeader>&amp;RRehabilitation of R14 Balti – Sarateni Road
km 43+000 to km 61+000, km 64+370 to km 66+665.7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2:G17"/>
  <sheetViews>
    <sheetView zoomScaleNormal="100" workbookViewId="0"/>
  </sheetViews>
  <sheetFormatPr defaultRowHeight="12.75" x14ac:dyDescent="0.2"/>
  <cols>
    <col min="1" max="1" width="5" style="187" bestFit="1" customWidth="1"/>
    <col min="2" max="2" width="7.5703125" style="187" bestFit="1" customWidth="1"/>
    <col min="3" max="3" width="43.5703125" style="187" customWidth="1"/>
    <col min="4" max="4" width="5.5703125" style="187" bestFit="1" customWidth="1"/>
    <col min="5" max="5" width="8.42578125" style="187" customWidth="1"/>
    <col min="6" max="6" width="13.85546875" style="187" customWidth="1"/>
    <col min="7" max="7" width="16.85546875" style="187" customWidth="1"/>
    <col min="8" max="16384" width="9.140625" style="187"/>
  </cols>
  <sheetData>
    <row r="2" spans="1:7" ht="9" hidden="1" x14ac:dyDescent="0.2"/>
    <row r="3" spans="1:7" s="191" customFormat="1" ht="15" x14ac:dyDescent="0.25">
      <c r="A3" s="188"/>
      <c r="B3" s="189"/>
      <c r="C3" s="190" t="s">
        <v>358</v>
      </c>
      <c r="D3" s="189"/>
      <c r="E3" s="189"/>
      <c r="F3" s="189"/>
      <c r="G3" s="189"/>
    </row>
    <row r="4" spans="1:7" ht="13.5" thickBot="1" x14ac:dyDescent="0.25">
      <c r="A4" s="192"/>
      <c r="B4" s="193"/>
      <c r="C4" s="194"/>
      <c r="D4" s="193"/>
      <c r="E4" s="193"/>
      <c r="F4" s="193"/>
      <c r="G4" s="193"/>
    </row>
    <row r="5" spans="1:7" s="196" customFormat="1" ht="12.75" customHeight="1" x14ac:dyDescent="0.2">
      <c r="A5" s="87" t="s">
        <v>130</v>
      </c>
      <c r="B5" s="87" t="s">
        <v>163</v>
      </c>
      <c r="C5" s="195" t="s">
        <v>131</v>
      </c>
      <c r="D5" s="195" t="s">
        <v>164</v>
      </c>
      <c r="E5" s="195" t="s">
        <v>133</v>
      </c>
      <c r="F5" s="195" t="s">
        <v>134</v>
      </c>
      <c r="G5" s="195" t="s">
        <v>135</v>
      </c>
    </row>
    <row r="6" spans="1:7" s="196" customFormat="1" ht="13.5" customHeight="1" thickBot="1" x14ac:dyDescent="0.25">
      <c r="A6" s="89" t="s">
        <v>165</v>
      </c>
      <c r="B6" s="89" t="s">
        <v>166</v>
      </c>
      <c r="C6" s="197"/>
      <c r="D6" s="197"/>
      <c r="E6" s="197"/>
      <c r="F6" s="197"/>
      <c r="G6" s="197"/>
    </row>
    <row r="7" spans="1:7" s="196" customFormat="1" ht="13.5" customHeight="1" thickBot="1" x14ac:dyDescent="0.25">
      <c r="A7" s="198">
        <v>0</v>
      </c>
      <c r="B7" s="198">
        <v>1</v>
      </c>
      <c r="C7" s="198">
        <v>2</v>
      </c>
      <c r="D7" s="198">
        <v>3</v>
      </c>
      <c r="E7" s="198">
        <v>4</v>
      </c>
      <c r="F7" s="198">
        <v>5</v>
      </c>
      <c r="G7" s="198">
        <v>6</v>
      </c>
    </row>
    <row r="8" spans="1:7" x14ac:dyDescent="0.2">
      <c r="A8" s="199" t="s">
        <v>99</v>
      </c>
      <c r="B8" s="200">
        <v>20101</v>
      </c>
      <c r="C8" s="201" t="s">
        <v>267</v>
      </c>
      <c r="D8" s="200" t="s">
        <v>91</v>
      </c>
      <c r="E8" s="202">
        <v>82760</v>
      </c>
      <c r="F8" s="229"/>
      <c r="G8" s="203">
        <f>E8*F8</f>
        <v>0</v>
      </c>
    </row>
    <row r="9" spans="1:7" ht="38.25" x14ac:dyDescent="0.2">
      <c r="A9" s="204" t="s">
        <v>100</v>
      </c>
      <c r="B9" s="205">
        <v>20104</v>
      </c>
      <c r="C9" s="206" t="s">
        <v>268</v>
      </c>
      <c r="D9" s="205" t="s">
        <v>122</v>
      </c>
      <c r="E9" s="207">
        <v>100120</v>
      </c>
      <c r="F9" s="230"/>
      <c r="G9" s="208">
        <f t="shared" ref="G9:G14" si="0">E9*F9</f>
        <v>0</v>
      </c>
    </row>
    <row r="10" spans="1:7" s="212" customFormat="1" ht="25.5" x14ac:dyDescent="0.2">
      <c r="A10" s="204" t="s">
        <v>319</v>
      </c>
      <c r="B10" s="209" t="s">
        <v>343</v>
      </c>
      <c r="C10" s="210" t="s">
        <v>344</v>
      </c>
      <c r="D10" s="209" t="s">
        <v>122</v>
      </c>
      <c r="E10" s="211">
        <v>20.9</v>
      </c>
      <c r="F10" s="231"/>
      <c r="G10" s="208">
        <f t="shared" si="0"/>
        <v>0</v>
      </c>
    </row>
    <row r="11" spans="1:7" x14ac:dyDescent="0.2">
      <c r="A11" s="204" t="s">
        <v>101</v>
      </c>
      <c r="B11" s="209">
        <v>20106</v>
      </c>
      <c r="C11" s="213" t="s">
        <v>155</v>
      </c>
      <c r="D11" s="209" t="s">
        <v>91</v>
      </c>
      <c r="E11" s="214">
        <v>468174</v>
      </c>
      <c r="F11" s="231"/>
      <c r="G11" s="208">
        <f t="shared" si="0"/>
        <v>0</v>
      </c>
    </row>
    <row r="12" spans="1:7" x14ac:dyDescent="0.2">
      <c r="A12" s="204" t="s">
        <v>102</v>
      </c>
      <c r="B12" s="209">
        <v>20401</v>
      </c>
      <c r="C12" s="213" t="s">
        <v>157</v>
      </c>
      <c r="D12" s="209" t="s">
        <v>122</v>
      </c>
      <c r="E12" s="214">
        <v>52458</v>
      </c>
      <c r="F12" s="231"/>
      <c r="G12" s="208">
        <f t="shared" si="0"/>
        <v>0</v>
      </c>
    </row>
    <row r="13" spans="1:7" x14ac:dyDescent="0.2">
      <c r="A13" s="215" t="s">
        <v>103</v>
      </c>
      <c r="B13" s="209">
        <v>20403</v>
      </c>
      <c r="C13" s="213" t="s">
        <v>156</v>
      </c>
      <c r="D13" s="209" t="s">
        <v>91</v>
      </c>
      <c r="E13" s="214">
        <v>105320</v>
      </c>
      <c r="F13" s="231"/>
      <c r="G13" s="208">
        <f t="shared" si="0"/>
        <v>0</v>
      </c>
    </row>
    <row r="14" spans="1:7" ht="26.25" thickBot="1" x14ac:dyDescent="0.25">
      <c r="A14" s="216" t="s">
        <v>104</v>
      </c>
      <c r="B14" s="217">
        <v>20201</v>
      </c>
      <c r="C14" s="218" t="s">
        <v>321</v>
      </c>
      <c r="D14" s="217" t="s">
        <v>122</v>
      </c>
      <c r="E14" s="219">
        <v>540</v>
      </c>
      <c r="F14" s="232"/>
      <c r="G14" s="220">
        <f t="shared" si="0"/>
        <v>0</v>
      </c>
    </row>
    <row r="15" spans="1:7" ht="13.5" thickBot="1" x14ac:dyDescent="0.25">
      <c r="A15" s="221"/>
      <c r="B15" s="221"/>
      <c r="C15" s="221"/>
      <c r="D15" s="221"/>
      <c r="E15" s="221"/>
      <c r="F15" s="222"/>
      <c r="G15" s="223"/>
    </row>
    <row r="16" spans="1:7" s="137" customFormat="1" ht="15.75" thickBot="1" x14ac:dyDescent="0.3">
      <c r="A16" s="224"/>
      <c r="B16" s="225"/>
      <c r="C16" s="225" t="s">
        <v>218</v>
      </c>
      <c r="D16" s="226"/>
      <c r="E16" s="226"/>
      <c r="F16" s="227"/>
      <c r="G16" s="228">
        <f>SUM(G8:G15)</f>
        <v>0</v>
      </c>
    </row>
    <row r="17" s="136" customFormat="1" x14ac:dyDescent="0.2"/>
  </sheetData>
  <sheetProtection password="8726" sheet="1" objects="1" scenarios="1" sort="0" autoFilter="0" pivotTables="0"/>
  <mergeCells count="5">
    <mergeCell ref="C5:C6"/>
    <mergeCell ref="D5:D6"/>
    <mergeCell ref="E5:E6"/>
    <mergeCell ref="F5:F6"/>
    <mergeCell ref="G5:G6"/>
  </mergeCells>
  <phoneticPr fontId="10" type="noConversion"/>
  <printOptions horizontalCentered="1"/>
  <pageMargins left="0.70866141732283461" right="0.70866141732283461" top="0.74803149606299213" bottom="0.74803149606299213" header="0.31496062992125984" footer="0.31496062992125984"/>
  <pageSetup paperSize="9" fitToHeight="0" orientation="portrait" r:id="rId1"/>
  <headerFooter alignWithMargins="0">
    <oddHeader>&amp;RRehabilitation of R14 Balti – Sarateni Road
km 43+000 to km 61+000, km 64+370 to km 66+665.7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G42"/>
  <sheetViews>
    <sheetView zoomScaleNormal="100" workbookViewId="0"/>
  </sheetViews>
  <sheetFormatPr defaultRowHeight="12.75" x14ac:dyDescent="0.2"/>
  <cols>
    <col min="1" max="1" width="6.5703125" style="237" bestFit="1" customWidth="1"/>
    <col min="2" max="2" width="7.28515625" style="237" bestFit="1" customWidth="1"/>
    <col min="3" max="3" width="40.7109375" style="237" customWidth="1"/>
    <col min="4" max="4" width="7" style="237" bestFit="1" customWidth="1"/>
    <col min="5" max="5" width="8.5703125" style="237" bestFit="1" customWidth="1"/>
    <col min="6" max="6" width="13.7109375" style="237" customWidth="1"/>
    <col min="7" max="7" width="16.85546875" style="237" customWidth="1"/>
    <col min="8" max="16384" width="9.140625" style="237"/>
  </cols>
  <sheetData>
    <row r="1" spans="1:7" s="233" customFormat="1" ht="15" x14ac:dyDescent="0.25">
      <c r="C1" s="234" t="s">
        <v>359</v>
      </c>
    </row>
    <row r="2" spans="1:7" s="235" customFormat="1" ht="13.5" thickBot="1" x14ac:dyDescent="0.25"/>
    <row r="3" spans="1:7" x14ac:dyDescent="0.2">
      <c r="A3" s="236" t="s">
        <v>98</v>
      </c>
      <c r="B3" s="236" t="s">
        <v>105</v>
      </c>
      <c r="C3" s="236" t="s">
        <v>131</v>
      </c>
      <c r="D3" s="236" t="s">
        <v>164</v>
      </c>
      <c r="E3" s="236" t="s">
        <v>133</v>
      </c>
      <c r="F3" s="236" t="s">
        <v>134</v>
      </c>
      <c r="G3" s="236" t="s">
        <v>135</v>
      </c>
    </row>
    <row r="4" spans="1:7" ht="13.5" thickBot="1" x14ac:dyDescent="0.25">
      <c r="A4" s="238"/>
      <c r="B4" s="238"/>
      <c r="C4" s="238"/>
      <c r="D4" s="238"/>
      <c r="E4" s="238"/>
      <c r="F4" s="238"/>
      <c r="G4" s="238"/>
    </row>
    <row r="5" spans="1:7" ht="13.5" thickBot="1" x14ac:dyDescent="0.25">
      <c r="A5" s="239">
        <v>0</v>
      </c>
      <c r="B5" s="239">
        <v>1</v>
      </c>
      <c r="C5" s="239">
        <v>2</v>
      </c>
      <c r="D5" s="239">
        <v>3</v>
      </c>
      <c r="E5" s="239">
        <v>4</v>
      </c>
      <c r="F5" s="239">
        <v>5</v>
      </c>
      <c r="G5" s="239">
        <v>6</v>
      </c>
    </row>
    <row r="6" spans="1:7" x14ac:dyDescent="0.2">
      <c r="A6" s="240" t="s">
        <v>106</v>
      </c>
      <c r="B6" s="200">
        <v>31101</v>
      </c>
      <c r="C6" s="241" t="s">
        <v>270</v>
      </c>
      <c r="D6" s="200" t="s">
        <v>159</v>
      </c>
      <c r="E6" s="202">
        <v>110</v>
      </c>
      <c r="F6" s="266"/>
      <c r="G6" s="242">
        <f>E6*F6</f>
        <v>0</v>
      </c>
    </row>
    <row r="7" spans="1:7" x14ac:dyDescent="0.2">
      <c r="A7" s="243" t="s">
        <v>107</v>
      </c>
      <c r="B7" s="209">
        <v>31201</v>
      </c>
      <c r="C7" s="210" t="s">
        <v>271</v>
      </c>
      <c r="D7" s="209" t="s">
        <v>95</v>
      </c>
      <c r="E7" s="214">
        <v>46866</v>
      </c>
      <c r="F7" s="267"/>
      <c r="G7" s="244">
        <f t="shared" ref="G7:G23" si="0">E7*F7</f>
        <v>0</v>
      </c>
    </row>
    <row r="8" spans="1:7" x14ac:dyDescent="0.2">
      <c r="A8" s="243" t="s">
        <v>108</v>
      </c>
      <c r="B8" s="209">
        <v>30201</v>
      </c>
      <c r="C8" s="210" t="s">
        <v>272</v>
      </c>
      <c r="D8" s="209" t="s">
        <v>159</v>
      </c>
      <c r="E8" s="245">
        <v>29847</v>
      </c>
      <c r="F8" s="267"/>
      <c r="G8" s="244">
        <f t="shared" si="0"/>
        <v>0</v>
      </c>
    </row>
    <row r="9" spans="1:7" x14ac:dyDescent="0.2">
      <c r="A9" s="243" t="s">
        <v>109</v>
      </c>
      <c r="B9" s="209">
        <v>30202</v>
      </c>
      <c r="C9" s="210" t="s">
        <v>273</v>
      </c>
      <c r="D9" s="209" t="s">
        <v>159</v>
      </c>
      <c r="E9" s="245">
        <v>5310</v>
      </c>
      <c r="F9" s="267"/>
      <c r="G9" s="244">
        <f t="shared" si="0"/>
        <v>0</v>
      </c>
    </row>
    <row r="10" spans="1:7" x14ac:dyDescent="0.2">
      <c r="A10" s="243" t="s">
        <v>111</v>
      </c>
      <c r="B10" s="209">
        <v>30301</v>
      </c>
      <c r="C10" s="210" t="s">
        <v>274</v>
      </c>
      <c r="D10" s="209" t="s">
        <v>122</v>
      </c>
      <c r="E10" s="245">
        <v>28100</v>
      </c>
      <c r="F10" s="267"/>
      <c r="G10" s="244">
        <f t="shared" si="0"/>
        <v>0</v>
      </c>
    </row>
    <row r="11" spans="1:7" ht="25.5" x14ac:dyDescent="0.2">
      <c r="A11" s="243" t="s">
        <v>112</v>
      </c>
      <c r="B11" s="209">
        <v>30302</v>
      </c>
      <c r="C11" s="210" t="s">
        <v>275</v>
      </c>
      <c r="D11" s="209" t="s">
        <v>122</v>
      </c>
      <c r="E11" s="245">
        <v>12490</v>
      </c>
      <c r="F11" s="267"/>
      <c r="G11" s="244">
        <f t="shared" si="0"/>
        <v>0</v>
      </c>
    </row>
    <row r="12" spans="1:7" x14ac:dyDescent="0.2">
      <c r="A12" s="243" t="s">
        <v>113</v>
      </c>
      <c r="B12" s="209">
        <v>30303</v>
      </c>
      <c r="C12" s="210" t="s">
        <v>276</v>
      </c>
      <c r="D12" s="209" t="s">
        <v>122</v>
      </c>
      <c r="E12" s="245">
        <v>12490</v>
      </c>
      <c r="F12" s="267"/>
      <c r="G12" s="244">
        <f t="shared" si="0"/>
        <v>0</v>
      </c>
    </row>
    <row r="13" spans="1:7" ht="25.5" x14ac:dyDescent="0.2">
      <c r="A13" s="243" t="s">
        <v>114</v>
      </c>
      <c r="B13" s="209">
        <v>30304</v>
      </c>
      <c r="C13" s="246" t="s">
        <v>339</v>
      </c>
      <c r="D13" s="209" t="s">
        <v>122</v>
      </c>
      <c r="E13" s="245">
        <v>2466</v>
      </c>
      <c r="F13" s="267"/>
      <c r="G13" s="244">
        <f t="shared" si="0"/>
        <v>0</v>
      </c>
    </row>
    <row r="14" spans="1:7" x14ac:dyDescent="0.2">
      <c r="A14" s="247" t="s">
        <v>115</v>
      </c>
      <c r="B14" s="248">
        <v>30401</v>
      </c>
      <c r="C14" s="249" t="s">
        <v>360</v>
      </c>
      <c r="D14" s="248" t="s">
        <v>252</v>
      </c>
      <c r="E14" s="245">
        <v>146700</v>
      </c>
      <c r="F14" s="267"/>
      <c r="G14" s="244">
        <f t="shared" si="0"/>
        <v>0</v>
      </c>
    </row>
    <row r="15" spans="1:7" ht="25.5" x14ac:dyDescent="0.2">
      <c r="A15" s="243" t="s">
        <v>116</v>
      </c>
      <c r="B15" s="209">
        <v>30402</v>
      </c>
      <c r="C15" s="210" t="s">
        <v>361</v>
      </c>
      <c r="D15" s="209" t="s">
        <v>252</v>
      </c>
      <c r="E15" s="245">
        <v>23800</v>
      </c>
      <c r="F15" s="267"/>
      <c r="G15" s="244">
        <f t="shared" si="0"/>
        <v>0</v>
      </c>
    </row>
    <row r="16" spans="1:7" ht="25.5" customHeight="1" x14ac:dyDescent="0.2">
      <c r="A16" s="243" t="s">
        <v>117</v>
      </c>
      <c r="B16" s="209">
        <v>30501</v>
      </c>
      <c r="C16" s="210" t="s">
        <v>279</v>
      </c>
      <c r="D16" s="209" t="s">
        <v>91</v>
      </c>
      <c r="E16" s="245">
        <v>236942</v>
      </c>
      <c r="F16" s="267"/>
      <c r="G16" s="244">
        <f t="shared" si="0"/>
        <v>0</v>
      </c>
    </row>
    <row r="17" spans="1:7" ht="25.5" customHeight="1" x14ac:dyDescent="0.2">
      <c r="A17" s="243" t="s">
        <v>118</v>
      </c>
      <c r="B17" s="209">
        <v>30503</v>
      </c>
      <c r="C17" s="210" t="s">
        <v>280</v>
      </c>
      <c r="D17" s="210" t="s">
        <v>91</v>
      </c>
      <c r="E17" s="245">
        <v>12957</v>
      </c>
      <c r="F17" s="267"/>
      <c r="G17" s="244">
        <f t="shared" si="0"/>
        <v>0</v>
      </c>
    </row>
    <row r="18" spans="1:7" ht="25.5" customHeight="1" x14ac:dyDescent="0.2">
      <c r="A18" s="243" t="s">
        <v>119</v>
      </c>
      <c r="B18" s="209">
        <v>30504</v>
      </c>
      <c r="C18" s="210" t="s">
        <v>264</v>
      </c>
      <c r="D18" s="210" t="s">
        <v>91</v>
      </c>
      <c r="E18" s="245">
        <v>41840</v>
      </c>
      <c r="F18" s="267"/>
      <c r="G18" s="244">
        <f t="shared" si="0"/>
        <v>0</v>
      </c>
    </row>
    <row r="19" spans="1:7" ht="25.5" x14ac:dyDescent="0.2">
      <c r="A19" s="243" t="s">
        <v>120</v>
      </c>
      <c r="B19" s="209">
        <v>30505</v>
      </c>
      <c r="C19" s="210" t="s">
        <v>362</v>
      </c>
      <c r="D19" s="209" t="s">
        <v>91</v>
      </c>
      <c r="E19" s="245">
        <v>3996</v>
      </c>
      <c r="F19" s="267"/>
      <c r="G19" s="244">
        <f t="shared" si="0"/>
        <v>0</v>
      </c>
    </row>
    <row r="20" spans="1:7" ht="25.5" x14ac:dyDescent="0.2">
      <c r="A20" s="243" t="s">
        <v>350</v>
      </c>
      <c r="B20" s="209">
        <v>30506</v>
      </c>
      <c r="C20" s="210" t="s">
        <v>281</v>
      </c>
      <c r="D20" s="209" t="s">
        <v>91</v>
      </c>
      <c r="E20" s="245">
        <v>41840</v>
      </c>
      <c r="F20" s="267"/>
      <c r="G20" s="244">
        <f t="shared" si="0"/>
        <v>0</v>
      </c>
    </row>
    <row r="21" spans="1:7" ht="25.5" x14ac:dyDescent="0.2">
      <c r="A21" s="243" t="s">
        <v>351</v>
      </c>
      <c r="B21" s="209">
        <v>30601</v>
      </c>
      <c r="C21" s="210" t="s">
        <v>363</v>
      </c>
      <c r="D21" s="209" t="s">
        <v>91</v>
      </c>
      <c r="E21" s="245">
        <v>40590</v>
      </c>
      <c r="F21" s="267"/>
      <c r="G21" s="244">
        <f t="shared" si="0"/>
        <v>0</v>
      </c>
    </row>
    <row r="22" spans="1:7" ht="25.5" x14ac:dyDescent="0.2">
      <c r="A22" s="243" t="s">
        <v>352</v>
      </c>
      <c r="B22" s="209">
        <v>90201</v>
      </c>
      <c r="C22" s="210" t="s">
        <v>201</v>
      </c>
      <c r="D22" s="209" t="s">
        <v>91</v>
      </c>
      <c r="E22" s="245">
        <v>63421</v>
      </c>
      <c r="F22" s="267"/>
      <c r="G22" s="244">
        <f t="shared" si="0"/>
        <v>0</v>
      </c>
    </row>
    <row r="23" spans="1:7" ht="13.5" thickBot="1" x14ac:dyDescent="0.25">
      <c r="A23" s="243" t="s">
        <v>364</v>
      </c>
      <c r="B23" s="217">
        <v>90202</v>
      </c>
      <c r="C23" s="218" t="s">
        <v>282</v>
      </c>
      <c r="D23" s="217" t="s">
        <v>91</v>
      </c>
      <c r="E23" s="250">
        <v>236942</v>
      </c>
      <c r="F23" s="268"/>
      <c r="G23" s="251">
        <f t="shared" si="0"/>
        <v>0</v>
      </c>
    </row>
    <row r="24" spans="1:7" ht="15.75" thickBot="1" x14ac:dyDescent="0.25">
      <c r="A24" s="252"/>
      <c r="B24" s="253"/>
      <c r="C24" s="253"/>
      <c r="D24" s="254"/>
      <c r="E24" s="255"/>
      <c r="F24" s="256"/>
      <c r="G24" s="257"/>
    </row>
    <row r="25" spans="1:7" s="233" customFormat="1" ht="15.75" thickBot="1" x14ac:dyDescent="0.3">
      <c r="A25" s="224"/>
      <c r="B25" s="258"/>
      <c r="C25" s="258" t="s">
        <v>219</v>
      </c>
      <c r="D25" s="258"/>
      <c r="E25" s="258"/>
      <c r="F25" s="259"/>
      <c r="G25" s="228">
        <f>SUM(G6:G23)</f>
        <v>0</v>
      </c>
    </row>
    <row r="26" spans="1:7" x14ac:dyDescent="0.2">
      <c r="A26" s="260"/>
      <c r="B26" s="261"/>
      <c r="C26" s="262"/>
      <c r="D26" s="261"/>
      <c r="E26" s="261"/>
      <c r="F26" s="263"/>
      <c r="G26" s="263"/>
    </row>
    <row r="27" spans="1:7" x14ac:dyDescent="0.2">
      <c r="F27" s="264"/>
    </row>
    <row r="28" spans="1:7" s="136" customFormat="1" x14ac:dyDescent="0.2"/>
    <row r="29" spans="1:7" x14ac:dyDescent="0.2">
      <c r="A29" s="265"/>
      <c r="B29" s="265"/>
      <c r="C29" s="265"/>
      <c r="D29" s="265"/>
      <c r="E29" s="265"/>
      <c r="F29" s="265"/>
      <c r="G29" s="265"/>
    </row>
    <row r="32" spans="1:7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4.25" customHeight="1" x14ac:dyDescent="0.2"/>
  </sheetData>
  <sheetProtection password="8726" sheet="1" objects="1" scenarios="1" sort="0" autoFilter="0" pivotTables="0"/>
  <mergeCells count="7">
    <mergeCell ref="F3:F4"/>
    <mergeCell ref="G3:G4"/>
    <mergeCell ref="A3:A4"/>
    <mergeCell ref="B3:B4"/>
    <mergeCell ref="C3:C4"/>
    <mergeCell ref="D3:D4"/>
    <mergeCell ref="E3:E4"/>
  </mergeCells>
  <phoneticPr fontId="10" type="noConversion"/>
  <printOptions horizontalCentered="1"/>
  <pageMargins left="0.70866141732283461" right="0.70866141732283461" top="0.74803149606299213" bottom="0.74803149606299213" header="0.31496062992125984" footer="0.31496062992125984"/>
  <pageSetup paperSize="9" fitToHeight="0" orientation="portrait" r:id="rId1"/>
  <headerFooter alignWithMargins="0">
    <oddHeader>&amp;RRehabilitation of R14 Balti – Sarateni Road
km 43+000 to km 61+000, km 64+370 to km 66+665.7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2:G23"/>
  <sheetViews>
    <sheetView zoomScaleNormal="100" workbookViewId="0"/>
  </sheetViews>
  <sheetFormatPr defaultRowHeight="12.75" x14ac:dyDescent="0.2"/>
  <cols>
    <col min="1" max="1" width="5" style="272" bestFit="1" customWidth="1"/>
    <col min="2" max="2" width="8.28515625" style="196" customWidth="1"/>
    <col min="3" max="3" width="40.7109375" style="196" customWidth="1"/>
    <col min="4" max="4" width="7.85546875" style="196" bestFit="1" customWidth="1"/>
    <col min="5" max="5" width="8.5703125" style="196" bestFit="1" customWidth="1"/>
    <col min="6" max="6" width="13.7109375" style="196" customWidth="1"/>
    <col min="7" max="7" width="16.85546875" style="196" customWidth="1"/>
    <col min="8" max="16384" width="9.140625" style="196"/>
  </cols>
  <sheetData>
    <row r="2" spans="1:7" s="270" customFormat="1" ht="12.75" customHeight="1" x14ac:dyDescent="0.25">
      <c r="A2" s="269"/>
      <c r="C2" s="271" t="s">
        <v>365</v>
      </c>
    </row>
    <row r="3" spans="1:7" ht="13.5" thickBot="1" x14ac:dyDescent="0.25"/>
    <row r="4" spans="1:7" ht="12.75" customHeight="1" x14ac:dyDescent="0.2">
      <c r="A4" s="273" t="s">
        <v>98</v>
      </c>
      <c r="B4" s="236" t="s">
        <v>105</v>
      </c>
      <c r="C4" s="273" t="s">
        <v>131</v>
      </c>
      <c r="D4" s="273" t="s">
        <v>164</v>
      </c>
      <c r="E4" s="273" t="s">
        <v>133</v>
      </c>
      <c r="F4" s="273" t="s">
        <v>134</v>
      </c>
      <c r="G4" s="273" t="s">
        <v>135</v>
      </c>
    </row>
    <row r="5" spans="1:7" ht="13.5" thickBot="1" x14ac:dyDescent="0.25">
      <c r="A5" s="274"/>
      <c r="B5" s="238"/>
      <c r="C5" s="274"/>
      <c r="D5" s="274"/>
      <c r="E5" s="274"/>
      <c r="F5" s="274"/>
      <c r="G5" s="274"/>
    </row>
    <row r="6" spans="1:7" ht="13.5" thickBot="1" x14ac:dyDescent="0.25">
      <c r="A6" s="275">
        <v>0</v>
      </c>
      <c r="B6" s="275">
        <v>1</v>
      </c>
      <c r="C6" s="275">
        <v>2</v>
      </c>
      <c r="D6" s="275">
        <v>2</v>
      </c>
      <c r="E6" s="275">
        <v>4</v>
      </c>
      <c r="F6" s="275">
        <v>5</v>
      </c>
      <c r="G6" s="275">
        <v>6</v>
      </c>
    </row>
    <row r="7" spans="1:7" x14ac:dyDescent="0.2">
      <c r="A7" s="276" t="s">
        <v>368</v>
      </c>
      <c r="B7" s="277">
        <v>50101</v>
      </c>
      <c r="C7" s="278" t="s">
        <v>220</v>
      </c>
      <c r="D7" s="200" t="s">
        <v>161</v>
      </c>
      <c r="E7" s="279">
        <v>12</v>
      </c>
      <c r="F7" s="300"/>
      <c r="G7" s="280">
        <f>E7*F7</f>
        <v>0</v>
      </c>
    </row>
    <row r="8" spans="1:7" x14ac:dyDescent="0.2">
      <c r="A8" s="281" t="s">
        <v>369</v>
      </c>
      <c r="B8" s="282">
        <v>50102</v>
      </c>
      <c r="C8" s="246" t="s">
        <v>286</v>
      </c>
      <c r="D8" s="209" t="s">
        <v>95</v>
      </c>
      <c r="E8" s="245">
        <v>35</v>
      </c>
      <c r="F8" s="301"/>
      <c r="G8" s="283">
        <f t="shared" ref="G8:G21" si="0">E8*F8</f>
        <v>0</v>
      </c>
    </row>
    <row r="9" spans="1:7" ht="25.5" x14ac:dyDescent="0.2">
      <c r="A9" s="281" t="s">
        <v>370</v>
      </c>
      <c r="B9" s="282" t="s">
        <v>283</v>
      </c>
      <c r="C9" s="284" t="s">
        <v>287</v>
      </c>
      <c r="D9" s="209" t="s">
        <v>161</v>
      </c>
      <c r="E9" s="245">
        <v>20</v>
      </c>
      <c r="F9" s="301"/>
      <c r="G9" s="283">
        <f t="shared" si="0"/>
        <v>0</v>
      </c>
    </row>
    <row r="10" spans="1:7" ht="25.5" x14ac:dyDescent="0.2">
      <c r="A10" s="281" t="s">
        <v>371</v>
      </c>
      <c r="B10" s="282" t="s">
        <v>284</v>
      </c>
      <c r="C10" s="246" t="s">
        <v>288</v>
      </c>
      <c r="D10" s="209" t="s">
        <v>95</v>
      </c>
      <c r="E10" s="245">
        <v>100</v>
      </c>
      <c r="F10" s="301"/>
      <c r="G10" s="283">
        <f t="shared" si="0"/>
        <v>0</v>
      </c>
    </row>
    <row r="11" spans="1:7" ht="25.5" x14ac:dyDescent="0.2">
      <c r="A11" s="281" t="s">
        <v>372</v>
      </c>
      <c r="B11" s="282" t="s">
        <v>285</v>
      </c>
      <c r="C11" s="246" t="s">
        <v>289</v>
      </c>
      <c r="D11" s="209" t="s">
        <v>290</v>
      </c>
      <c r="E11" s="245">
        <v>10</v>
      </c>
      <c r="F11" s="301"/>
      <c r="G11" s="283">
        <f t="shared" si="0"/>
        <v>0</v>
      </c>
    </row>
    <row r="12" spans="1:7" ht="25.5" x14ac:dyDescent="0.2">
      <c r="A12" s="281" t="s">
        <v>373</v>
      </c>
      <c r="B12" s="282">
        <v>50109</v>
      </c>
      <c r="C12" s="246" t="s">
        <v>366</v>
      </c>
      <c r="D12" s="209" t="s">
        <v>91</v>
      </c>
      <c r="E12" s="245">
        <v>2032</v>
      </c>
      <c r="F12" s="301"/>
      <c r="G12" s="283">
        <f t="shared" si="0"/>
        <v>0</v>
      </c>
    </row>
    <row r="13" spans="1:7" ht="25.5" x14ac:dyDescent="0.2">
      <c r="A13" s="281" t="s">
        <v>374</v>
      </c>
      <c r="B13" s="282">
        <v>50111</v>
      </c>
      <c r="C13" s="246" t="s">
        <v>221</v>
      </c>
      <c r="D13" s="209" t="s">
        <v>161</v>
      </c>
      <c r="E13" s="245">
        <v>1</v>
      </c>
      <c r="F13" s="301"/>
      <c r="G13" s="283">
        <f t="shared" si="0"/>
        <v>0</v>
      </c>
    </row>
    <row r="14" spans="1:7" x14ac:dyDescent="0.2">
      <c r="A14" s="281" t="s">
        <v>375</v>
      </c>
      <c r="B14" s="282">
        <v>50202</v>
      </c>
      <c r="C14" s="246" t="s">
        <v>162</v>
      </c>
      <c r="D14" s="209" t="s">
        <v>95</v>
      </c>
      <c r="E14" s="245">
        <v>110</v>
      </c>
      <c r="F14" s="301"/>
      <c r="G14" s="283">
        <f t="shared" si="0"/>
        <v>0</v>
      </c>
    </row>
    <row r="15" spans="1:7" ht="51" x14ac:dyDescent="0.2">
      <c r="A15" s="281" t="s">
        <v>376</v>
      </c>
      <c r="B15" s="282">
        <v>50301</v>
      </c>
      <c r="C15" s="285" t="s">
        <v>291</v>
      </c>
      <c r="D15" s="209" t="s">
        <v>95</v>
      </c>
      <c r="E15" s="245">
        <v>126</v>
      </c>
      <c r="F15" s="301"/>
      <c r="G15" s="283">
        <f t="shared" si="0"/>
        <v>0</v>
      </c>
    </row>
    <row r="16" spans="1:7" ht="38.25" x14ac:dyDescent="0.2">
      <c r="A16" s="281" t="s">
        <v>377</v>
      </c>
      <c r="B16" s="282">
        <v>50302</v>
      </c>
      <c r="C16" s="284" t="s">
        <v>292</v>
      </c>
      <c r="D16" s="282" t="s">
        <v>95</v>
      </c>
      <c r="E16" s="282">
        <v>3490</v>
      </c>
      <c r="F16" s="301"/>
      <c r="G16" s="283">
        <f t="shared" si="0"/>
        <v>0</v>
      </c>
    </row>
    <row r="17" spans="1:7" ht="51" x14ac:dyDescent="0.2">
      <c r="A17" s="281" t="s">
        <v>378</v>
      </c>
      <c r="B17" s="282">
        <v>50303</v>
      </c>
      <c r="C17" s="246" t="s">
        <v>293</v>
      </c>
      <c r="D17" s="209" t="s">
        <v>95</v>
      </c>
      <c r="E17" s="245">
        <v>59</v>
      </c>
      <c r="F17" s="301"/>
      <c r="G17" s="283">
        <f t="shared" si="0"/>
        <v>0</v>
      </c>
    </row>
    <row r="18" spans="1:7" x14ac:dyDescent="0.2">
      <c r="A18" s="281" t="s">
        <v>379</v>
      </c>
      <c r="B18" s="282">
        <v>50305</v>
      </c>
      <c r="C18" s="284" t="s">
        <v>367</v>
      </c>
      <c r="D18" s="282" t="s">
        <v>161</v>
      </c>
      <c r="E18" s="245">
        <v>18</v>
      </c>
      <c r="F18" s="301"/>
      <c r="G18" s="283">
        <f t="shared" si="0"/>
        <v>0</v>
      </c>
    </row>
    <row r="19" spans="1:7" ht="25.5" x14ac:dyDescent="0.2">
      <c r="A19" s="281" t="s">
        <v>380</v>
      </c>
      <c r="B19" s="248">
        <v>30601</v>
      </c>
      <c r="C19" s="249" t="s">
        <v>345</v>
      </c>
      <c r="D19" s="248" t="s">
        <v>95</v>
      </c>
      <c r="E19" s="245">
        <v>12501</v>
      </c>
      <c r="F19" s="302"/>
      <c r="G19" s="283">
        <f t="shared" si="0"/>
        <v>0</v>
      </c>
    </row>
    <row r="20" spans="1:7" ht="51" x14ac:dyDescent="0.2">
      <c r="A20" s="281" t="s">
        <v>381</v>
      </c>
      <c r="B20" s="282" t="s">
        <v>322</v>
      </c>
      <c r="C20" s="246" t="s">
        <v>324</v>
      </c>
      <c r="D20" s="209" t="s">
        <v>95</v>
      </c>
      <c r="E20" s="245">
        <v>140</v>
      </c>
      <c r="F20" s="301"/>
      <c r="G20" s="283">
        <f t="shared" si="0"/>
        <v>0</v>
      </c>
    </row>
    <row r="21" spans="1:7" ht="13.5" thickBot="1" x14ac:dyDescent="0.25">
      <c r="A21" s="281" t="s">
        <v>382</v>
      </c>
      <c r="B21" s="286">
        <v>50401</v>
      </c>
      <c r="C21" s="287" t="s">
        <v>323</v>
      </c>
      <c r="D21" s="217" t="s">
        <v>122</v>
      </c>
      <c r="E21" s="288">
        <v>4.4000000000000004</v>
      </c>
      <c r="F21" s="303"/>
      <c r="G21" s="289">
        <f t="shared" si="0"/>
        <v>0</v>
      </c>
    </row>
    <row r="22" spans="1:7" ht="13.5" thickBot="1" x14ac:dyDescent="0.25">
      <c r="A22" s="290"/>
      <c r="B22" s="290"/>
      <c r="C22" s="291"/>
      <c r="D22" s="291"/>
      <c r="E22" s="292"/>
      <c r="F22" s="293"/>
      <c r="G22" s="294"/>
    </row>
    <row r="23" spans="1:7" s="270" customFormat="1" ht="15.75" thickBot="1" x14ac:dyDescent="0.3">
      <c r="A23" s="295"/>
      <c r="B23" s="296"/>
      <c r="C23" s="297" t="s">
        <v>265</v>
      </c>
      <c r="D23" s="296"/>
      <c r="E23" s="296"/>
      <c r="F23" s="298"/>
      <c r="G23" s="299">
        <f>SUM(G7:G21)</f>
        <v>0</v>
      </c>
    </row>
  </sheetData>
  <sheetProtection password="8726" sheet="1" objects="1" scenarios="1" sort="0" autoFilter="0" pivotTables="0"/>
  <mergeCells count="7">
    <mergeCell ref="G4:G5"/>
    <mergeCell ref="B4:B5"/>
    <mergeCell ref="F4:F5"/>
    <mergeCell ref="A4:A5"/>
    <mergeCell ref="C4:C5"/>
    <mergeCell ref="D4:D5"/>
    <mergeCell ref="E4:E5"/>
  </mergeCells>
  <phoneticPr fontId="10" type="noConversion"/>
  <printOptions horizontalCentered="1"/>
  <pageMargins left="0.70866141732283461" right="0.70866141732283461" top="0.74803149606299213" bottom="0.74803149606299213" header="0.31496062992125984" footer="0.31496062992125984"/>
  <pageSetup paperSize="9" fitToHeight="0" orientation="portrait" r:id="rId1"/>
  <headerFooter alignWithMargins="0">
    <oddHeader>&amp;RReabilitarea drumului R14 Bălti - Sărăteni, km 43,0 - km 66,665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G213"/>
  <sheetViews>
    <sheetView zoomScaleNormal="100" workbookViewId="0"/>
  </sheetViews>
  <sheetFormatPr defaultRowHeight="12.75" x14ac:dyDescent="0.2"/>
  <cols>
    <col min="1" max="1" width="8.5703125" style="305" bestFit="1" customWidth="1"/>
    <col min="2" max="2" width="7.28515625" style="305" bestFit="1" customWidth="1"/>
    <col min="3" max="3" width="42.7109375" style="305" customWidth="1"/>
    <col min="4" max="4" width="6" style="305" bestFit="1" customWidth="1"/>
    <col min="5" max="5" width="9.140625" style="305" customWidth="1"/>
    <col min="6" max="6" width="13.7109375" style="305" customWidth="1"/>
    <col min="7" max="7" width="16.85546875" style="305" customWidth="1"/>
    <col min="8" max="16384" width="9.140625" style="6"/>
  </cols>
  <sheetData>
    <row r="1" spans="1:5" ht="15" customHeight="1" x14ac:dyDescent="0.25">
      <c r="A1" s="304"/>
      <c r="C1" s="306" t="s">
        <v>576</v>
      </c>
    </row>
    <row r="2" spans="1:5" ht="15.75" thickBot="1" x14ac:dyDescent="0.3">
      <c r="A2" s="304"/>
    </row>
    <row r="3" spans="1:5" ht="13.5" thickBot="1" x14ac:dyDescent="0.25">
      <c r="C3" s="307" t="s">
        <v>231</v>
      </c>
      <c r="D3" s="308" t="s">
        <v>135</v>
      </c>
      <c r="E3" s="309"/>
    </row>
    <row r="4" spans="1:5" ht="9" customHeight="1" thickBot="1" x14ac:dyDescent="0.3">
      <c r="A4" s="304"/>
      <c r="C4" s="310"/>
      <c r="D4" s="311"/>
      <c r="E4" s="312"/>
    </row>
    <row r="5" spans="1:5" s="10" customFormat="1" ht="15" thickBot="1" x14ac:dyDescent="0.25">
      <c r="C5" s="313" t="s">
        <v>383</v>
      </c>
      <c r="D5" s="314">
        <f>G47</f>
        <v>0</v>
      </c>
      <c r="E5" s="315"/>
    </row>
    <row r="6" spans="1:5" ht="9" customHeight="1" thickBot="1" x14ac:dyDescent="0.3">
      <c r="A6" s="304"/>
      <c r="C6" s="310"/>
      <c r="D6" s="316"/>
      <c r="E6" s="317"/>
    </row>
    <row r="7" spans="1:5" ht="13.5" thickBot="1" x14ac:dyDescent="0.25">
      <c r="C7" s="313" t="s">
        <v>384</v>
      </c>
      <c r="D7" s="314">
        <f>G75</f>
        <v>0</v>
      </c>
      <c r="E7" s="315"/>
    </row>
    <row r="8" spans="1:5" ht="9" customHeight="1" thickBot="1" x14ac:dyDescent="0.3">
      <c r="A8" s="304"/>
      <c r="C8" s="310"/>
      <c r="D8" s="316"/>
      <c r="E8" s="317"/>
    </row>
    <row r="9" spans="1:5" ht="13.5" thickBot="1" x14ac:dyDescent="0.25">
      <c r="C9" s="313" t="s">
        <v>385</v>
      </c>
      <c r="D9" s="314">
        <f>G103</f>
        <v>0</v>
      </c>
      <c r="E9" s="315"/>
    </row>
    <row r="10" spans="1:5" ht="9" customHeight="1" thickBot="1" x14ac:dyDescent="0.3">
      <c r="A10" s="304"/>
      <c r="C10" s="310"/>
      <c r="D10" s="316"/>
      <c r="E10" s="317"/>
    </row>
    <row r="11" spans="1:5" ht="13.5" thickBot="1" x14ac:dyDescent="0.25">
      <c r="C11" s="313" t="s">
        <v>386</v>
      </c>
      <c r="D11" s="314">
        <f>G132</f>
        <v>0</v>
      </c>
      <c r="E11" s="315"/>
    </row>
    <row r="12" spans="1:5" ht="9" customHeight="1" thickBot="1" x14ac:dyDescent="0.3">
      <c r="A12" s="304"/>
      <c r="C12" s="310"/>
      <c r="D12" s="316"/>
      <c r="E12" s="317"/>
    </row>
    <row r="13" spans="1:5" ht="13.5" thickBot="1" x14ac:dyDescent="0.25">
      <c r="C13" s="313" t="s">
        <v>387</v>
      </c>
      <c r="D13" s="314">
        <f>G159</f>
        <v>0</v>
      </c>
      <c r="E13" s="315"/>
    </row>
    <row r="14" spans="1:5" ht="9" customHeight="1" thickBot="1" x14ac:dyDescent="0.3">
      <c r="A14" s="304"/>
      <c r="C14" s="310"/>
      <c r="D14" s="316"/>
      <c r="E14" s="317"/>
    </row>
    <row r="15" spans="1:5" ht="13.5" thickBot="1" x14ac:dyDescent="0.25">
      <c r="C15" s="313" t="s">
        <v>388</v>
      </c>
      <c r="D15" s="314">
        <f>G183</f>
        <v>0</v>
      </c>
      <c r="E15" s="315"/>
    </row>
    <row r="16" spans="1:5" ht="9" customHeight="1" thickBot="1" x14ac:dyDescent="0.3">
      <c r="A16" s="304"/>
      <c r="C16" s="310"/>
      <c r="D16" s="316"/>
      <c r="E16" s="317"/>
    </row>
    <row r="17" spans="1:7" s="318" customFormat="1" ht="13.5" thickBot="1" x14ac:dyDescent="0.25">
      <c r="C17" s="313" t="s">
        <v>389</v>
      </c>
      <c r="D17" s="314">
        <f>G208</f>
        <v>0</v>
      </c>
      <c r="E17" s="315"/>
    </row>
    <row r="18" spans="1:7" ht="9" customHeight="1" thickBot="1" x14ac:dyDescent="0.3">
      <c r="A18" s="304"/>
      <c r="C18" s="310"/>
      <c r="D18" s="316"/>
      <c r="E18" s="317"/>
    </row>
    <row r="19" spans="1:7" ht="15.75" thickBot="1" x14ac:dyDescent="0.3">
      <c r="A19" s="304"/>
      <c r="C19" s="319" t="s">
        <v>573</v>
      </c>
      <c r="D19" s="320">
        <f>SUM(D5:D17)</f>
        <v>0</v>
      </c>
      <c r="E19" s="321"/>
      <c r="F19" s="322"/>
    </row>
    <row r="20" spans="1:7" ht="15" x14ac:dyDescent="0.25">
      <c r="A20" s="304"/>
    </row>
    <row r="21" spans="1:7" ht="15" x14ac:dyDescent="0.25">
      <c r="A21" s="323" t="s">
        <v>390</v>
      </c>
      <c r="B21" s="323"/>
      <c r="C21" s="323"/>
      <c r="D21" s="323"/>
      <c r="E21" s="323"/>
      <c r="F21" s="323"/>
      <c r="G21" s="323"/>
    </row>
    <row r="22" spans="1:7" ht="15.75" thickBot="1" x14ac:dyDescent="0.3">
      <c r="A22" s="304"/>
      <c r="B22" s="324"/>
      <c r="C22" s="325"/>
      <c r="D22" s="325"/>
      <c r="E22" s="325"/>
      <c r="F22" s="325"/>
      <c r="G22" s="325"/>
    </row>
    <row r="23" spans="1:7" ht="28.5" customHeight="1" thickBot="1" x14ac:dyDescent="0.25">
      <c r="A23" s="326" t="s">
        <v>199</v>
      </c>
      <c r="B23" s="327" t="s">
        <v>105</v>
      </c>
      <c r="C23" s="326" t="s">
        <v>131</v>
      </c>
      <c r="D23" s="326" t="s">
        <v>132</v>
      </c>
      <c r="E23" s="326" t="s">
        <v>133</v>
      </c>
      <c r="F23" s="326" t="s">
        <v>134</v>
      </c>
      <c r="G23" s="326" t="s">
        <v>135</v>
      </c>
    </row>
    <row r="24" spans="1:7" ht="13.5" thickBot="1" x14ac:dyDescent="0.25">
      <c r="A24" s="328">
        <v>0</v>
      </c>
      <c r="B24" s="329">
        <v>1</v>
      </c>
      <c r="C24" s="329">
        <v>2</v>
      </c>
      <c r="D24" s="329">
        <v>3</v>
      </c>
      <c r="E24" s="329">
        <v>4</v>
      </c>
      <c r="F24" s="329">
        <v>5</v>
      </c>
      <c r="G24" s="329">
        <v>6</v>
      </c>
    </row>
    <row r="25" spans="1:7" ht="25.5" x14ac:dyDescent="0.2">
      <c r="A25" s="330" t="s">
        <v>392</v>
      </c>
      <c r="B25" s="277">
        <v>40101</v>
      </c>
      <c r="C25" s="331" t="s">
        <v>222</v>
      </c>
      <c r="D25" s="277" t="s">
        <v>122</v>
      </c>
      <c r="E25" s="332">
        <v>75.599999999999994</v>
      </c>
      <c r="F25" s="378"/>
      <c r="G25" s="333">
        <f>E25*F25</f>
        <v>0</v>
      </c>
    </row>
    <row r="26" spans="1:7" ht="25.5" x14ac:dyDescent="0.2">
      <c r="A26" s="334" t="s">
        <v>393</v>
      </c>
      <c r="B26" s="282">
        <v>40103</v>
      </c>
      <c r="C26" s="335" t="s">
        <v>223</v>
      </c>
      <c r="D26" s="282" t="s">
        <v>122</v>
      </c>
      <c r="E26" s="336">
        <v>0.33</v>
      </c>
      <c r="F26" s="379"/>
      <c r="G26" s="337">
        <f t="shared" ref="G26:G45" si="0">E26*F26</f>
        <v>0</v>
      </c>
    </row>
    <row r="27" spans="1:7" ht="38.25" x14ac:dyDescent="0.2">
      <c r="A27" s="334" t="s">
        <v>394</v>
      </c>
      <c r="B27" s="282">
        <v>40108</v>
      </c>
      <c r="C27" s="335" t="s">
        <v>572</v>
      </c>
      <c r="D27" s="248" t="s">
        <v>91</v>
      </c>
      <c r="E27" s="336">
        <v>318.8</v>
      </c>
      <c r="F27" s="379"/>
      <c r="G27" s="337">
        <f t="shared" si="0"/>
        <v>0</v>
      </c>
    </row>
    <row r="28" spans="1:7" ht="25.5" x14ac:dyDescent="0.2">
      <c r="A28" s="334" t="s">
        <v>395</v>
      </c>
      <c r="B28" s="282">
        <v>40109</v>
      </c>
      <c r="C28" s="246" t="s">
        <v>346</v>
      </c>
      <c r="D28" s="209" t="s">
        <v>122</v>
      </c>
      <c r="E28" s="282">
        <v>27.5</v>
      </c>
      <c r="F28" s="379"/>
      <c r="G28" s="337">
        <f t="shared" si="0"/>
        <v>0</v>
      </c>
    </row>
    <row r="29" spans="1:7" x14ac:dyDescent="0.2">
      <c r="A29" s="334" t="s">
        <v>396</v>
      </c>
      <c r="B29" s="282">
        <v>40204</v>
      </c>
      <c r="C29" s="246" t="s">
        <v>347</v>
      </c>
      <c r="D29" s="248" t="s">
        <v>95</v>
      </c>
      <c r="E29" s="282">
        <v>98.3</v>
      </c>
      <c r="F29" s="379"/>
      <c r="G29" s="337">
        <f t="shared" si="0"/>
        <v>0</v>
      </c>
    </row>
    <row r="30" spans="1:7" ht="25.5" x14ac:dyDescent="0.2">
      <c r="A30" s="334" t="s">
        <v>397</v>
      </c>
      <c r="B30" s="282">
        <v>40205</v>
      </c>
      <c r="C30" s="246" t="s">
        <v>456</v>
      </c>
      <c r="D30" s="248" t="s">
        <v>348</v>
      </c>
      <c r="E30" s="282">
        <v>757</v>
      </c>
      <c r="F30" s="379"/>
      <c r="G30" s="337">
        <f t="shared" si="0"/>
        <v>0</v>
      </c>
    </row>
    <row r="31" spans="1:7" ht="15" customHeight="1" x14ac:dyDescent="0.2">
      <c r="A31" s="334" t="s">
        <v>398</v>
      </c>
      <c r="B31" s="282">
        <v>40502</v>
      </c>
      <c r="C31" s="338" t="s">
        <v>326</v>
      </c>
      <c r="D31" s="282" t="s">
        <v>110</v>
      </c>
      <c r="E31" s="339">
        <v>74</v>
      </c>
      <c r="F31" s="379"/>
      <c r="G31" s="337">
        <f t="shared" si="0"/>
        <v>0</v>
      </c>
    </row>
    <row r="32" spans="1:7" ht="25.5" x14ac:dyDescent="0.2">
      <c r="A32" s="334" t="s">
        <v>399</v>
      </c>
      <c r="B32" s="282">
        <v>40702</v>
      </c>
      <c r="C32" s="338" t="s">
        <v>327</v>
      </c>
      <c r="D32" s="340" t="s">
        <v>95</v>
      </c>
      <c r="E32" s="336">
        <v>122.46</v>
      </c>
      <c r="F32" s="379"/>
      <c r="G32" s="337">
        <f t="shared" si="0"/>
        <v>0</v>
      </c>
    </row>
    <row r="33" spans="1:7" x14ac:dyDescent="0.2">
      <c r="A33" s="334" t="s">
        <v>400</v>
      </c>
      <c r="B33" s="282">
        <v>40801</v>
      </c>
      <c r="C33" s="338" t="s">
        <v>331</v>
      </c>
      <c r="D33" s="248" t="s">
        <v>91</v>
      </c>
      <c r="E33" s="336">
        <v>93.6</v>
      </c>
      <c r="F33" s="379"/>
      <c r="G33" s="337">
        <f t="shared" si="0"/>
        <v>0</v>
      </c>
    </row>
    <row r="34" spans="1:7" x14ac:dyDescent="0.2">
      <c r="A34" s="334" t="s">
        <v>401</v>
      </c>
      <c r="B34" s="282">
        <v>40802</v>
      </c>
      <c r="C34" s="338" t="s">
        <v>330</v>
      </c>
      <c r="D34" s="248" t="s">
        <v>91</v>
      </c>
      <c r="E34" s="336">
        <v>294.75</v>
      </c>
      <c r="F34" s="379"/>
      <c r="G34" s="337">
        <f t="shared" si="0"/>
        <v>0</v>
      </c>
    </row>
    <row r="35" spans="1:7" ht="15" customHeight="1" x14ac:dyDescent="0.2">
      <c r="A35" s="334" t="s">
        <v>402</v>
      </c>
      <c r="B35" s="282">
        <v>40901</v>
      </c>
      <c r="C35" s="338" t="s">
        <v>226</v>
      </c>
      <c r="D35" s="340" t="s">
        <v>95</v>
      </c>
      <c r="E35" s="339">
        <v>44</v>
      </c>
      <c r="F35" s="379"/>
      <c r="G35" s="337">
        <f t="shared" si="0"/>
        <v>0</v>
      </c>
    </row>
    <row r="36" spans="1:7" ht="25.5" x14ac:dyDescent="0.2">
      <c r="A36" s="334" t="s">
        <v>403</v>
      </c>
      <c r="B36" s="282">
        <v>40902</v>
      </c>
      <c r="C36" s="338" t="s">
        <v>332</v>
      </c>
      <c r="D36" s="340" t="s">
        <v>95</v>
      </c>
      <c r="E36" s="336">
        <v>20.8</v>
      </c>
      <c r="F36" s="379"/>
      <c r="G36" s="337">
        <f t="shared" si="0"/>
        <v>0</v>
      </c>
    </row>
    <row r="37" spans="1:7" ht="25.5" x14ac:dyDescent="0.2">
      <c r="A37" s="334" t="s">
        <v>404</v>
      </c>
      <c r="B37" s="282">
        <v>40903</v>
      </c>
      <c r="C37" s="338" t="s">
        <v>227</v>
      </c>
      <c r="D37" s="340" t="s">
        <v>95</v>
      </c>
      <c r="E37" s="336">
        <v>92</v>
      </c>
      <c r="F37" s="379"/>
      <c r="G37" s="337">
        <f t="shared" si="0"/>
        <v>0</v>
      </c>
    </row>
    <row r="38" spans="1:7" x14ac:dyDescent="0.2">
      <c r="A38" s="334" t="s">
        <v>405</v>
      </c>
      <c r="B38" s="282">
        <v>40904</v>
      </c>
      <c r="C38" s="338" t="s">
        <v>228</v>
      </c>
      <c r="D38" s="340" t="s">
        <v>95</v>
      </c>
      <c r="E38" s="336">
        <v>156.80000000000001</v>
      </c>
      <c r="F38" s="379"/>
      <c r="G38" s="337">
        <f t="shared" si="0"/>
        <v>0</v>
      </c>
    </row>
    <row r="39" spans="1:7" ht="38.25" x14ac:dyDescent="0.2">
      <c r="A39" s="334" t="s">
        <v>406</v>
      </c>
      <c r="B39" s="282">
        <v>41203</v>
      </c>
      <c r="C39" s="338" t="s">
        <v>229</v>
      </c>
      <c r="D39" s="282" t="s">
        <v>110</v>
      </c>
      <c r="E39" s="336">
        <v>128.30000000000001</v>
      </c>
      <c r="F39" s="379"/>
      <c r="G39" s="337">
        <f t="shared" si="0"/>
        <v>0</v>
      </c>
    </row>
    <row r="40" spans="1:7" ht="33" customHeight="1" x14ac:dyDescent="0.2">
      <c r="A40" s="334" t="s">
        <v>407</v>
      </c>
      <c r="B40" s="282">
        <v>41301</v>
      </c>
      <c r="C40" s="338" t="s">
        <v>328</v>
      </c>
      <c r="D40" s="248" t="s">
        <v>91</v>
      </c>
      <c r="E40" s="336">
        <v>161.87</v>
      </c>
      <c r="F40" s="379"/>
      <c r="G40" s="337">
        <f t="shared" si="0"/>
        <v>0</v>
      </c>
    </row>
    <row r="41" spans="1:7" ht="25.5" x14ac:dyDescent="0.2">
      <c r="A41" s="334" t="s">
        <v>408</v>
      </c>
      <c r="B41" s="282">
        <v>41302</v>
      </c>
      <c r="C41" s="338" t="s">
        <v>335</v>
      </c>
      <c r="D41" s="248" t="s">
        <v>91</v>
      </c>
      <c r="E41" s="336">
        <v>36.549999999999997</v>
      </c>
      <c r="F41" s="379"/>
      <c r="G41" s="337">
        <f t="shared" si="0"/>
        <v>0</v>
      </c>
    </row>
    <row r="42" spans="1:7" x14ac:dyDescent="0.2">
      <c r="A42" s="334" t="s">
        <v>409</v>
      </c>
      <c r="B42" s="282">
        <v>41501</v>
      </c>
      <c r="C42" s="338" t="s">
        <v>334</v>
      </c>
      <c r="D42" s="248" t="s">
        <v>164</v>
      </c>
      <c r="E42" s="336">
        <v>24</v>
      </c>
      <c r="F42" s="379"/>
      <c r="G42" s="337">
        <f t="shared" si="0"/>
        <v>0</v>
      </c>
    </row>
    <row r="43" spans="1:7" ht="25.5" x14ac:dyDescent="0.2">
      <c r="A43" s="334" t="s">
        <v>410</v>
      </c>
      <c r="B43" s="282">
        <v>41801</v>
      </c>
      <c r="C43" s="338" t="s">
        <v>333</v>
      </c>
      <c r="D43" s="282" t="s">
        <v>122</v>
      </c>
      <c r="E43" s="336">
        <v>1.99</v>
      </c>
      <c r="F43" s="379"/>
      <c r="G43" s="337">
        <f t="shared" si="0"/>
        <v>0</v>
      </c>
    </row>
    <row r="44" spans="1:7" x14ac:dyDescent="0.2">
      <c r="A44" s="334" t="s">
        <v>411</v>
      </c>
      <c r="B44" s="282">
        <v>41802</v>
      </c>
      <c r="C44" s="338" t="s">
        <v>224</v>
      </c>
      <c r="D44" s="248" t="s">
        <v>95</v>
      </c>
      <c r="E44" s="336">
        <v>77</v>
      </c>
      <c r="F44" s="379"/>
      <c r="G44" s="337">
        <f t="shared" si="0"/>
        <v>0</v>
      </c>
    </row>
    <row r="45" spans="1:7" ht="26.25" thickBot="1" x14ac:dyDescent="0.25">
      <c r="A45" s="334" t="s">
        <v>412</v>
      </c>
      <c r="B45" s="286">
        <v>41804</v>
      </c>
      <c r="C45" s="341" t="s">
        <v>225</v>
      </c>
      <c r="D45" s="286" t="s">
        <v>110</v>
      </c>
      <c r="E45" s="342">
        <v>177.5</v>
      </c>
      <c r="F45" s="380"/>
      <c r="G45" s="343">
        <f t="shared" si="0"/>
        <v>0</v>
      </c>
    </row>
    <row r="46" spans="1:7" ht="15.75" thickBot="1" x14ac:dyDescent="0.3">
      <c r="A46" s="344"/>
      <c r="B46" s="344"/>
      <c r="C46" s="344"/>
      <c r="D46" s="344"/>
      <c r="E46" s="344"/>
      <c r="F46" s="344"/>
      <c r="G46" s="345"/>
    </row>
    <row r="47" spans="1:7" ht="15.75" thickBot="1" x14ac:dyDescent="0.3">
      <c r="A47" s="346"/>
      <c r="B47" s="347" t="s">
        <v>230</v>
      </c>
      <c r="C47" s="347"/>
      <c r="D47" s="347"/>
      <c r="E47" s="347"/>
      <c r="F47" s="348"/>
      <c r="G47" s="349">
        <f>SUM(G25:G45)</f>
        <v>0</v>
      </c>
    </row>
    <row r="48" spans="1:7" ht="7.5" customHeight="1" x14ac:dyDescent="0.25">
      <c r="A48" s="350"/>
      <c r="B48" s="351"/>
      <c r="C48" s="351"/>
      <c r="D48" s="351"/>
      <c r="E48" s="351"/>
      <c r="F48" s="351"/>
      <c r="G48" s="352"/>
    </row>
    <row r="49" spans="1:7" ht="15" customHeight="1" x14ac:dyDescent="0.25">
      <c r="A49" s="323" t="s">
        <v>391</v>
      </c>
      <c r="B49" s="323"/>
      <c r="C49" s="323"/>
      <c r="D49" s="323"/>
      <c r="E49" s="323"/>
      <c r="F49" s="323"/>
      <c r="G49" s="323"/>
    </row>
    <row r="50" spans="1:7" ht="7.5" customHeight="1" thickBot="1" x14ac:dyDescent="0.3">
      <c r="A50" s="350"/>
      <c r="B50" s="351"/>
      <c r="C50" s="351"/>
      <c r="D50" s="351"/>
      <c r="E50" s="351"/>
      <c r="F50" s="351"/>
      <c r="G50" s="352"/>
    </row>
    <row r="51" spans="1:7" s="305" customFormat="1" ht="26.25" thickBot="1" x14ac:dyDescent="0.25">
      <c r="A51" s="353" t="s">
        <v>199</v>
      </c>
      <c r="B51" s="354" t="s">
        <v>105</v>
      </c>
      <c r="C51" s="353" t="s">
        <v>131</v>
      </c>
      <c r="D51" s="353" t="s">
        <v>132</v>
      </c>
      <c r="E51" s="353" t="s">
        <v>133</v>
      </c>
      <c r="F51" s="353" t="s">
        <v>134</v>
      </c>
      <c r="G51" s="353" t="s">
        <v>135</v>
      </c>
    </row>
    <row r="52" spans="1:7" s="305" customFormat="1" ht="13.5" thickBot="1" x14ac:dyDescent="0.25">
      <c r="A52" s="355">
        <v>0</v>
      </c>
      <c r="B52" s="356">
        <v>1</v>
      </c>
      <c r="C52" s="356">
        <v>2</v>
      </c>
      <c r="D52" s="356">
        <v>3</v>
      </c>
      <c r="E52" s="356">
        <v>4</v>
      </c>
      <c r="F52" s="356">
        <v>5</v>
      </c>
      <c r="G52" s="356">
        <v>6</v>
      </c>
    </row>
    <row r="53" spans="1:7" s="305" customFormat="1" ht="25.5" x14ac:dyDescent="0.2">
      <c r="A53" s="330" t="s">
        <v>413</v>
      </c>
      <c r="B53" s="277">
        <v>40101</v>
      </c>
      <c r="C53" s="331" t="s">
        <v>222</v>
      </c>
      <c r="D53" s="277" t="s">
        <v>122</v>
      </c>
      <c r="E53" s="277">
        <v>102.6</v>
      </c>
      <c r="F53" s="378"/>
      <c r="G53" s="333">
        <f>E53*F53</f>
        <v>0</v>
      </c>
    </row>
    <row r="54" spans="1:7" s="305" customFormat="1" ht="24.75" customHeight="1" x14ac:dyDescent="0.2">
      <c r="A54" s="334" t="s">
        <v>414</v>
      </c>
      <c r="B54" s="282">
        <v>40103</v>
      </c>
      <c r="C54" s="335" t="s">
        <v>223</v>
      </c>
      <c r="D54" s="282" t="s">
        <v>122</v>
      </c>
      <c r="E54" s="282">
        <v>0.33</v>
      </c>
      <c r="F54" s="379"/>
      <c r="G54" s="337">
        <f t="shared" ref="G54:G73" si="1">E54*F54</f>
        <v>0</v>
      </c>
    </row>
    <row r="55" spans="1:7" s="305" customFormat="1" ht="38.25" x14ac:dyDescent="0.2">
      <c r="A55" s="334" t="s">
        <v>415</v>
      </c>
      <c r="B55" s="282">
        <v>40108</v>
      </c>
      <c r="C55" s="335" t="s">
        <v>572</v>
      </c>
      <c r="D55" s="248" t="s">
        <v>91</v>
      </c>
      <c r="E55" s="282">
        <v>318.8</v>
      </c>
      <c r="F55" s="379"/>
      <c r="G55" s="337">
        <f t="shared" si="1"/>
        <v>0</v>
      </c>
    </row>
    <row r="56" spans="1:7" s="305" customFormat="1" ht="25.5" x14ac:dyDescent="0.2">
      <c r="A56" s="334" t="s">
        <v>416</v>
      </c>
      <c r="B56" s="282">
        <v>40109</v>
      </c>
      <c r="C56" s="246" t="s">
        <v>346</v>
      </c>
      <c r="D56" s="248" t="s">
        <v>122</v>
      </c>
      <c r="E56" s="282">
        <v>22</v>
      </c>
      <c r="F56" s="379"/>
      <c r="G56" s="337">
        <f t="shared" si="1"/>
        <v>0</v>
      </c>
    </row>
    <row r="57" spans="1:7" s="305" customFormat="1" x14ac:dyDescent="0.2">
      <c r="A57" s="334" t="s">
        <v>417</v>
      </c>
      <c r="B57" s="282">
        <v>40204</v>
      </c>
      <c r="C57" s="246" t="s">
        <v>347</v>
      </c>
      <c r="D57" s="248" t="s">
        <v>95</v>
      </c>
      <c r="E57" s="282">
        <v>99</v>
      </c>
      <c r="F57" s="379"/>
      <c r="G57" s="337">
        <f t="shared" si="1"/>
        <v>0</v>
      </c>
    </row>
    <row r="58" spans="1:7" s="305" customFormat="1" ht="25.5" x14ac:dyDescent="0.2">
      <c r="A58" s="334" t="s">
        <v>418</v>
      </c>
      <c r="B58" s="282">
        <v>40205</v>
      </c>
      <c r="C58" s="246" t="s">
        <v>456</v>
      </c>
      <c r="D58" s="248" t="s">
        <v>348</v>
      </c>
      <c r="E58" s="282">
        <v>757</v>
      </c>
      <c r="F58" s="379"/>
      <c r="G58" s="337">
        <f t="shared" si="1"/>
        <v>0</v>
      </c>
    </row>
    <row r="59" spans="1:7" s="305" customFormat="1" ht="25.5" customHeight="1" x14ac:dyDescent="0.2">
      <c r="A59" s="334" t="s">
        <v>419</v>
      </c>
      <c r="B59" s="282">
        <v>40502</v>
      </c>
      <c r="C59" s="338" t="s">
        <v>326</v>
      </c>
      <c r="D59" s="282" t="s">
        <v>110</v>
      </c>
      <c r="E59" s="282">
        <v>74</v>
      </c>
      <c r="F59" s="379"/>
      <c r="G59" s="337">
        <f t="shared" si="1"/>
        <v>0</v>
      </c>
    </row>
    <row r="60" spans="1:7" s="305" customFormat="1" ht="25.5" x14ac:dyDescent="0.2">
      <c r="A60" s="334" t="s">
        <v>420</v>
      </c>
      <c r="B60" s="282">
        <v>40702</v>
      </c>
      <c r="C60" s="338" t="s">
        <v>327</v>
      </c>
      <c r="D60" s="340" t="s">
        <v>95</v>
      </c>
      <c r="E60" s="282">
        <v>102.5</v>
      </c>
      <c r="F60" s="379"/>
      <c r="G60" s="337">
        <f t="shared" si="1"/>
        <v>0</v>
      </c>
    </row>
    <row r="61" spans="1:7" s="305" customFormat="1" x14ac:dyDescent="0.2">
      <c r="A61" s="334" t="s">
        <v>421</v>
      </c>
      <c r="B61" s="282">
        <v>40801</v>
      </c>
      <c r="C61" s="338" t="s">
        <v>331</v>
      </c>
      <c r="D61" s="248" t="s">
        <v>91</v>
      </c>
      <c r="E61" s="282">
        <v>95.7</v>
      </c>
      <c r="F61" s="379"/>
      <c r="G61" s="337">
        <f t="shared" si="1"/>
        <v>0</v>
      </c>
    </row>
    <row r="62" spans="1:7" s="305" customFormat="1" x14ac:dyDescent="0.2">
      <c r="A62" s="334" t="s">
        <v>422</v>
      </c>
      <c r="B62" s="282">
        <v>40802</v>
      </c>
      <c r="C62" s="338" t="s">
        <v>330</v>
      </c>
      <c r="D62" s="248" t="s">
        <v>91</v>
      </c>
      <c r="E62" s="282">
        <v>300.10000000000002</v>
      </c>
      <c r="F62" s="379"/>
      <c r="G62" s="337">
        <f t="shared" si="1"/>
        <v>0</v>
      </c>
    </row>
    <row r="63" spans="1:7" s="305" customFormat="1" ht="15" customHeight="1" x14ac:dyDescent="0.2">
      <c r="A63" s="334" t="s">
        <v>423</v>
      </c>
      <c r="B63" s="282">
        <v>40901</v>
      </c>
      <c r="C63" s="357" t="s">
        <v>226</v>
      </c>
      <c r="D63" s="282" t="s">
        <v>95</v>
      </c>
      <c r="E63" s="282">
        <v>44</v>
      </c>
      <c r="F63" s="379"/>
      <c r="G63" s="337">
        <f t="shared" si="1"/>
        <v>0</v>
      </c>
    </row>
    <row r="64" spans="1:7" s="305" customFormat="1" ht="25.5" x14ac:dyDescent="0.2">
      <c r="A64" s="334" t="s">
        <v>424</v>
      </c>
      <c r="B64" s="282">
        <v>40902</v>
      </c>
      <c r="C64" s="338" t="s">
        <v>332</v>
      </c>
      <c r="D64" s="340" t="s">
        <v>95</v>
      </c>
      <c r="E64" s="282">
        <v>20.8</v>
      </c>
      <c r="F64" s="379"/>
      <c r="G64" s="337">
        <f t="shared" si="1"/>
        <v>0</v>
      </c>
    </row>
    <row r="65" spans="1:7" s="305" customFormat="1" ht="25.5" x14ac:dyDescent="0.2">
      <c r="A65" s="334" t="s">
        <v>425</v>
      </c>
      <c r="B65" s="282">
        <v>40903</v>
      </c>
      <c r="C65" s="338" t="s">
        <v>227</v>
      </c>
      <c r="D65" s="340" t="s">
        <v>95</v>
      </c>
      <c r="E65" s="282">
        <v>92</v>
      </c>
      <c r="F65" s="379"/>
      <c r="G65" s="337">
        <f t="shared" si="1"/>
        <v>0</v>
      </c>
    </row>
    <row r="66" spans="1:7" s="305" customFormat="1" x14ac:dyDescent="0.2">
      <c r="A66" s="334" t="s">
        <v>426</v>
      </c>
      <c r="B66" s="282">
        <v>40904</v>
      </c>
      <c r="C66" s="338" t="s">
        <v>228</v>
      </c>
      <c r="D66" s="340" t="s">
        <v>95</v>
      </c>
      <c r="E66" s="282">
        <v>156.80000000000001</v>
      </c>
      <c r="F66" s="379"/>
      <c r="G66" s="337">
        <f t="shared" si="1"/>
        <v>0</v>
      </c>
    </row>
    <row r="67" spans="1:7" s="305" customFormat="1" ht="38.25" x14ac:dyDescent="0.2">
      <c r="A67" s="334" t="s">
        <v>427</v>
      </c>
      <c r="B67" s="282">
        <v>41203</v>
      </c>
      <c r="C67" s="338" t="s">
        <v>229</v>
      </c>
      <c r="D67" s="282" t="s">
        <v>110</v>
      </c>
      <c r="E67" s="282">
        <v>146.75</v>
      </c>
      <c r="F67" s="379"/>
      <c r="G67" s="337">
        <f t="shared" si="1"/>
        <v>0</v>
      </c>
    </row>
    <row r="68" spans="1:7" s="305" customFormat="1" ht="25.5" x14ac:dyDescent="0.2">
      <c r="A68" s="334" t="s">
        <v>428</v>
      </c>
      <c r="B68" s="282">
        <v>41301</v>
      </c>
      <c r="C68" s="338" t="s">
        <v>328</v>
      </c>
      <c r="D68" s="248" t="s">
        <v>91</v>
      </c>
      <c r="E68" s="282">
        <v>149.88</v>
      </c>
      <c r="F68" s="379"/>
      <c r="G68" s="337">
        <f t="shared" si="1"/>
        <v>0</v>
      </c>
    </row>
    <row r="69" spans="1:7" s="305" customFormat="1" ht="25.5" x14ac:dyDescent="0.2">
      <c r="A69" s="334" t="s">
        <v>429</v>
      </c>
      <c r="B69" s="282">
        <v>41302</v>
      </c>
      <c r="C69" s="338" t="s">
        <v>335</v>
      </c>
      <c r="D69" s="340" t="s">
        <v>91</v>
      </c>
      <c r="E69" s="282">
        <v>51.31</v>
      </c>
      <c r="F69" s="379"/>
      <c r="G69" s="337">
        <f t="shared" si="1"/>
        <v>0</v>
      </c>
    </row>
    <row r="70" spans="1:7" s="305" customFormat="1" x14ac:dyDescent="0.2">
      <c r="A70" s="334" t="s">
        <v>430</v>
      </c>
      <c r="B70" s="282">
        <v>41501</v>
      </c>
      <c r="C70" s="338" t="s">
        <v>334</v>
      </c>
      <c r="D70" s="340" t="s">
        <v>164</v>
      </c>
      <c r="E70" s="282">
        <v>24</v>
      </c>
      <c r="F70" s="379"/>
      <c r="G70" s="337">
        <f t="shared" si="1"/>
        <v>0</v>
      </c>
    </row>
    <row r="71" spans="1:7" s="305" customFormat="1" ht="25.5" x14ac:dyDescent="0.2">
      <c r="A71" s="334" t="s">
        <v>431</v>
      </c>
      <c r="B71" s="282">
        <v>41801</v>
      </c>
      <c r="C71" s="338" t="s">
        <v>333</v>
      </c>
      <c r="D71" s="282" t="s">
        <v>122</v>
      </c>
      <c r="E71" s="282">
        <v>1.98</v>
      </c>
      <c r="F71" s="379"/>
      <c r="G71" s="337">
        <f t="shared" si="1"/>
        <v>0</v>
      </c>
    </row>
    <row r="72" spans="1:7" s="305" customFormat="1" x14ac:dyDescent="0.2">
      <c r="A72" s="334" t="s">
        <v>432</v>
      </c>
      <c r="B72" s="282">
        <v>41802</v>
      </c>
      <c r="C72" s="338" t="s">
        <v>224</v>
      </c>
      <c r="D72" s="248" t="s">
        <v>95</v>
      </c>
      <c r="E72" s="282">
        <v>49.5</v>
      </c>
      <c r="F72" s="379"/>
      <c r="G72" s="337">
        <f t="shared" si="1"/>
        <v>0</v>
      </c>
    </row>
    <row r="73" spans="1:7" s="305" customFormat="1" ht="26.25" thickBot="1" x14ac:dyDescent="0.25">
      <c r="A73" s="334" t="s">
        <v>433</v>
      </c>
      <c r="B73" s="286">
        <v>41804</v>
      </c>
      <c r="C73" s="341" t="s">
        <v>225</v>
      </c>
      <c r="D73" s="286" t="s">
        <v>110</v>
      </c>
      <c r="E73" s="286">
        <v>177.5</v>
      </c>
      <c r="F73" s="380"/>
      <c r="G73" s="343">
        <f t="shared" si="1"/>
        <v>0</v>
      </c>
    </row>
    <row r="74" spans="1:7" s="305" customFormat="1" ht="13.5" thickBot="1" x14ac:dyDescent="0.25">
      <c r="A74" s="358"/>
      <c r="B74" s="359"/>
      <c r="C74" s="359"/>
      <c r="D74" s="359"/>
      <c r="E74" s="359"/>
      <c r="F74" s="359"/>
      <c r="G74" s="359"/>
    </row>
    <row r="75" spans="1:7" s="10" customFormat="1" ht="15.75" thickBot="1" x14ac:dyDescent="0.25">
      <c r="A75" s="360"/>
      <c r="B75" s="361" t="s">
        <v>230</v>
      </c>
      <c r="C75" s="361"/>
      <c r="D75" s="361"/>
      <c r="E75" s="361"/>
      <c r="F75" s="362"/>
      <c r="G75" s="363">
        <f>SUM(G53:G73)</f>
        <v>0</v>
      </c>
    </row>
    <row r="76" spans="1:7" ht="7.5" customHeight="1" x14ac:dyDescent="0.25">
      <c r="A76" s="350"/>
      <c r="B76" s="351"/>
      <c r="C76" s="351"/>
      <c r="D76" s="351"/>
      <c r="E76" s="351"/>
      <c r="F76" s="351"/>
      <c r="G76" s="352"/>
    </row>
    <row r="77" spans="1:7" ht="15" customHeight="1" x14ac:dyDescent="0.25">
      <c r="A77" s="323" t="s">
        <v>434</v>
      </c>
      <c r="B77" s="323"/>
      <c r="C77" s="323"/>
      <c r="D77" s="323"/>
      <c r="E77" s="323"/>
      <c r="F77" s="323"/>
      <c r="G77" s="323"/>
    </row>
    <row r="78" spans="1:7" ht="7.5" customHeight="1" thickBot="1" x14ac:dyDescent="0.3">
      <c r="A78" s="350"/>
      <c r="B78" s="351"/>
      <c r="C78" s="351"/>
      <c r="D78" s="351"/>
      <c r="E78" s="351"/>
      <c r="F78" s="351"/>
      <c r="G78" s="352"/>
    </row>
    <row r="79" spans="1:7" s="305" customFormat="1" ht="25.5" customHeight="1" thickBot="1" x14ac:dyDescent="0.25">
      <c r="A79" s="326" t="s">
        <v>199</v>
      </c>
      <c r="B79" s="327" t="s">
        <v>105</v>
      </c>
      <c r="C79" s="326" t="s">
        <v>131</v>
      </c>
      <c r="D79" s="326" t="s">
        <v>132</v>
      </c>
      <c r="E79" s="326" t="s">
        <v>133</v>
      </c>
      <c r="F79" s="326" t="s">
        <v>134</v>
      </c>
      <c r="G79" s="326" t="s">
        <v>135</v>
      </c>
    </row>
    <row r="80" spans="1:7" s="305" customFormat="1" ht="13.5" thickBot="1" x14ac:dyDescent="0.25">
      <c r="A80" s="364">
        <v>0</v>
      </c>
      <c r="B80" s="365">
        <v>1</v>
      </c>
      <c r="C80" s="365">
        <v>2</v>
      </c>
      <c r="D80" s="365">
        <v>3</v>
      </c>
      <c r="E80" s="365">
        <v>4</v>
      </c>
      <c r="F80" s="365">
        <v>5</v>
      </c>
      <c r="G80" s="365">
        <v>6</v>
      </c>
    </row>
    <row r="81" spans="1:7" s="305" customFormat="1" ht="25.5" x14ac:dyDescent="0.2">
      <c r="A81" s="366" t="s">
        <v>435</v>
      </c>
      <c r="B81" s="277">
        <v>40101</v>
      </c>
      <c r="C81" s="367" t="s">
        <v>222</v>
      </c>
      <c r="D81" s="277" t="s">
        <v>122</v>
      </c>
      <c r="E81" s="368">
        <v>157.94999999999999</v>
      </c>
      <c r="F81" s="378"/>
      <c r="G81" s="333">
        <f>E81*F81</f>
        <v>0</v>
      </c>
    </row>
    <row r="82" spans="1:7" s="305" customFormat="1" ht="25.5" x14ac:dyDescent="0.2">
      <c r="A82" s="369" t="s">
        <v>437</v>
      </c>
      <c r="B82" s="282">
        <v>40103</v>
      </c>
      <c r="C82" s="370" t="s">
        <v>223</v>
      </c>
      <c r="D82" s="282" t="s">
        <v>122</v>
      </c>
      <c r="E82" s="282">
        <v>0.24</v>
      </c>
      <c r="F82" s="379"/>
      <c r="G82" s="337">
        <f t="shared" ref="G82:G101" si="2">E82*F82</f>
        <v>0</v>
      </c>
    </row>
    <row r="83" spans="1:7" s="305" customFormat="1" ht="38.25" x14ac:dyDescent="0.2">
      <c r="A83" s="369" t="s">
        <v>436</v>
      </c>
      <c r="B83" s="282">
        <v>40108</v>
      </c>
      <c r="C83" s="370" t="s">
        <v>572</v>
      </c>
      <c r="D83" s="209" t="s">
        <v>91</v>
      </c>
      <c r="E83" s="282">
        <v>227.3</v>
      </c>
      <c r="F83" s="379"/>
      <c r="G83" s="337">
        <f t="shared" si="2"/>
        <v>0</v>
      </c>
    </row>
    <row r="84" spans="1:7" s="305" customFormat="1" ht="25.5" x14ac:dyDescent="0.2">
      <c r="A84" s="369" t="s">
        <v>438</v>
      </c>
      <c r="B84" s="282">
        <v>40109</v>
      </c>
      <c r="C84" s="213" t="s">
        <v>346</v>
      </c>
      <c r="D84" s="209" t="s">
        <v>122</v>
      </c>
      <c r="E84" s="282">
        <v>41.56</v>
      </c>
      <c r="F84" s="379"/>
      <c r="G84" s="337">
        <f t="shared" si="2"/>
        <v>0</v>
      </c>
    </row>
    <row r="85" spans="1:7" s="305" customFormat="1" x14ac:dyDescent="0.2">
      <c r="A85" s="369" t="s">
        <v>439</v>
      </c>
      <c r="B85" s="282">
        <v>40204</v>
      </c>
      <c r="C85" s="213" t="s">
        <v>347</v>
      </c>
      <c r="D85" s="209" t="s">
        <v>95</v>
      </c>
      <c r="E85" s="282">
        <v>88</v>
      </c>
      <c r="F85" s="379"/>
      <c r="G85" s="337">
        <f t="shared" si="2"/>
        <v>0</v>
      </c>
    </row>
    <row r="86" spans="1:7" s="305" customFormat="1" ht="25.5" x14ac:dyDescent="0.2">
      <c r="A86" s="369" t="s">
        <v>440</v>
      </c>
      <c r="B86" s="282">
        <v>40205</v>
      </c>
      <c r="C86" s="213" t="s">
        <v>456</v>
      </c>
      <c r="D86" s="209" t="s">
        <v>348</v>
      </c>
      <c r="E86" s="282">
        <v>502</v>
      </c>
      <c r="F86" s="379"/>
      <c r="G86" s="337">
        <f t="shared" si="2"/>
        <v>0</v>
      </c>
    </row>
    <row r="87" spans="1:7" s="305" customFormat="1" ht="25.5" customHeight="1" x14ac:dyDescent="0.2">
      <c r="A87" s="369" t="s">
        <v>441</v>
      </c>
      <c r="B87" s="282">
        <v>40502</v>
      </c>
      <c r="C87" s="370" t="s">
        <v>326</v>
      </c>
      <c r="D87" s="282" t="s">
        <v>110</v>
      </c>
      <c r="E87" s="282">
        <v>74</v>
      </c>
      <c r="F87" s="379"/>
      <c r="G87" s="337">
        <f t="shared" si="2"/>
        <v>0</v>
      </c>
    </row>
    <row r="88" spans="1:7" s="305" customFormat="1" ht="25.5" x14ac:dyDescent="0.2">
      <c r="A88" s="369" t="s">
        <v>442</v>
      </c>
      <c r="B88" s="282">
        <v>40702</v>
      </c>
      <c r="C88" s="370" t="s">
        <v>327</v>
      </c>
      <c r="D88" s="282" t="s">
        <v>95</v>
      </c>
      <c r="E88" s="282">
        <v>382.08</v>
      </c>
      <c r="F88" s="379"/>
      <c r="G88" s="337">
        <f t="shared" si="2"/>
        <v>0</v>
      </c>
    </row>
    <row r="89" spans="1:7" s="305" customFormat="1" x14ac:dyDescent="0.2">
      <c r="A89" s="369" t="s">
        <v>443</v>
      </c>
      <c r="B89" s="282">
        <v>40801</v>
      </c>
      <c r="C89" s="370" t="s">
        <v>331</v>
      </c>
      <c r="D89" s="209" t="s">
        <v>91</v>
      </c>
      <c r="E89" s="282">
        <v>188.4</v>
      </c>
      <c r="F89" s="379"/>
      <c r="G89" s="337">
        <f t="shared" si="2"/>
        <v>0</v>
      </c>
    </row>
    <row r="90" spans="1:7" s="305" customFormat="1" x14ac:dyDescent="0.2">
      <c r="A90" s="369" t="s">
        <v>444</v>
      </c>
      <c r="B90" s="282">
        <v>40802</v>
      </c>
      <c r="C90" s="370" t="s">
        <v>330</v>
      </c>
      <c r="D90" s="209" t="s">
        <v>91</v>
      </c>
      <c r="E90" s="282">
        <v>250.4</v>
      </c>
      <c r="F90" s="379"/>
      <c r="G90" s="337">
        <f t="shared" si="2"/>
        <v>0</v>
      </c>
    </row>
    <row r="91" spans="1:7" s="305" customFormat="1" ht="15" customHeight="1" x14ac:dyDescent="0.2">
      <c r="A91" s="369" t="s">
        <v>445</v>
      </c>
      <c r="B91" s="282">
        <v>40901</v>
      </c>
      <c r="C91" s="370" t="s">
        <v>226</v>
      </c>
      <c r="D91" s="282" t="s">
        <v>95</v>
      </c>
      <c r="E91" s="282">
        <v>44</v>
      </c>
      <c r="F91" s="379"/>
      <c r="G91" s="337">
        <f t="shared" si="2"/>
        <v>0</v>
      </c>
    </row>
    <row r="92" spans="1:7" s="305" customFormat="1" ht="25.5" x14ac:dyDescent="0.2">
      <c r="A92" s="369" t="s">
        <v>446</v>
      </c>
      <c r="B92" s="282">
        <v>40902</v>
      </c>
      <c r="C92" s="370" t="s">
        <v>332</v>
      </c>
      <c r="D92" s="282" t="s">
        <v>95</v>
      </c>
      <c r="E92" s="282">
        <v>16</v>
      </c>
      <c r="F92" s="379"/>
      <c r="G92" s="337">
        <f t="shared" si="2"/>
        <v>0</v>
      </c>
    </row>
    <row r="93" spans="1:7" s="305" customFormat="1" ht="25.5" x14ac:dyDescent="0.2">
      <c r="A93" s="369" t="s">
        <v>447</v>
      </c>
      <c r="B93" s="282">
        <v>40903</v>
      </c>
      <c r="C93" s="370" t="s">
        <v>227</v>
      </c>
      <c r="D93" s="282" t="s">
        <v>95</v>
      </c>
      <c r="E93" s="282">
        <v>92</v>
      </c>
      <c r="F93" s="379"/>
      <c r="G93" s="337">
        <f t="shared" si="2"/>
        <v>0</v>
      </c>
    </row>
    <row r="94" spans="1:7" s="305" customFormat="1" x14ac:dyDescent="0.2">
      <c r="A94" s="369" t="s">
        <v>448</v>
      </c>
      <c r="B94" s="282">
        <v>40904</v>
      </c>
      <c r="C94" s="370" t="s">
        <v>228</v>
      </c>
      <c r="D94" s="282" t="s">
        <v>95</v>
      </c>
      <c r="E94" s="282">
        <v>152</v>
      </c>
      <c r="F94" s="379"/>
      <c r="G94" s="337">
        <f t="shared" si="2"/>
        <v>0</v>
      </c>
    </row>
    <row r="95" spans="1:7" s="305" customFormat="1" ht="38.25" x14ac:dyDescent="0.2">
      <c r="A95" s="369" t="s">
        <v>449</v>
      </c>
      <c r="B95" s="282">
        <v>41203</v>
      </c>
      <c r="C95" s="370" t="s">
        <v>229</v>
      </c>
      <c r="D95" s="282" t="s">
        <v>110</v>
      </c>
      <c r="E95" s="282">
        <v>406.3</v>
      </c>
      <c r="F95" s="379"/>
      <c r="G95" s="337">
        <f t="shared" si="2"/>
        <v>0</v>
      </c>
    </row>
    <row r="96" spans="1:7" s="305" customFormat="1" ht="25.5" x14ac:dyDescent="0.2">
      <c r="A96" s="369" t="s">
        <v>450</v>
      </c>
      <c r="B96" s="282">
        <v>41301</v>
      </c>
      <c r="C96" s="370" t="s">
        <v>328</v>
      </c>
      <c r="D96" s="209" t="s">
        <v>91</v>
      </c>
      <c r="E96" s="282">
        <v>125.42</v>
      </c>
      <c r="F96" s="379"/>
      <c r="G96" s="337">
        <f t="shared" si="2"/>
        <v>0</v>
      </c>
    </row>
    <row r="97" spans="1:7" s="305" customFormat="1" ht="25.5" x14ac:dyDescent="0.2">
      <c r="A97" s="369" t="s">
        <v>451</v>
      </c>
      <c r="B97" s="282">
        <v>41302</v>
      </c>
      <c r="C97" s="370" t="s">
        <v>335</v>
      </c>
      <c r="D97" s="209" t="s">
        <v>91</v>
      </c>
      <c r="E97" s="282">
        <v>25.82</v>
      </c>
      <c r="F97" s="379"/>
      <c r="G97" s="337">
        <f t="shared" si="2"/>
        <v>0</v>
      </c>
    </row>
    <row r="98" spans="1:7" s="305" customFormat="1" x14ac:dyDescent="0.2">
      <c r="A98" s="369" t="s">
        <v>452</v>
      </c>
      <c r="B98" s="282">
        <v>41501</v>
      </c>
      <c r="C98" s="370" t="s">
        <v>334</v>
      </c>
      <c r="D98" s="209" t="s">
        <v>164</v>
      </c>
      <c r="E98" s="282">
        <v>24</v>
      </c>
      <c r="F98" s="379"/>
      <c r="G98" s="337">
        <f t="shared" si="2"/>
        <v>0</v>
      </c>
    </row>
    <row r="99" spans="1:7" s="305" customFormat="1" ht="25.5" x14ac:dyDescent="0.2">
      <c r="A99" s="369" t="s">
        <v>453</v>
      </c>
      <c r="B99" s="282">
        <v>41801</v>
      </c>
      <c r="C99" s="370" t="s">
        <v>333</v>
      </c>
      <c r="D99" s="282" t="s">
        <v>122</v>
      </c>
      <c r="E99" s="282">
        <v>1.99</v>
      </c>
      <c r="F99" s="379"/>
      <c r="G99" s="337">
        <f t="shared" si="2"/>
        <v>0</v>
      </c>
    </row>
    <row r="100" spans="1:7" s="305" customFormat="1" x14ac:dyDescent="0.2">
      <c r="A100" s="369" t="s">
        <v>454</v>
      </c>
      <c r="B100" s="282">
        <v>41802</v>
      </c>
      <c r="C100" s="370" t="s">
        <v>224</v>
      </c>
      <c r="D100" s="209" t="s">
        <v>95</v>
      </c>
      <c r="E100" s="282">
        <v>77</v>
      </c>
      <c r="F100" s="379"/>
      <c r="G100" s="337">
        <f t="shared" si="2"/>
        <v>0</v>
      </c>
    </row>
    <row r="101" spans="1:7" s="305" customFormat="1" ht="26.25" thickBot="1" x14ac:dyDescent="0.25">
      <c r="A101" s="369" t="s">
        <v>455</v>
      </c>
      <c r="B101" s="286">
        <v>41804</v>
      </c>
      <c r="C101" s="371" t="s">
        <v>225</v>
      </c>
      <c r="D101" s="286" t="s">
        <v>110</v>
      </c>
      <c r="E101" s="286">
        <v>177.5</v>
      </c>
      <c r="F101" s="380"/>
      <c r="G101" s="343">
        <f t="shared" si="2"/>
        <v>0</v>
      </c>
    </row>
    <row r="102" spans="1:7" s="305" customFormat="1" ht="13.5" thickBot="1" x14ac:dyDescent="0.25">
      <c r="A102" s="358"/>
      <c r="B102" s="359"/>
      <c r="C102" s="359"/>
      <c r="D102" s="359"/>
      <c r="E102" s="359"/>
      <c r="F102" s="359"/>
      <c r="G102" s="359"/>
    </row>
    <row r="103" spans="1:7" s="10" customFormat="1" ht="15.75" thickBot="1" x14ac:dyDescent="0.25">
      <c r="A103" s="372"/>
      <c r="B103" s="347" t="s">
        <v>230</v>
      </c>
      <c r="C103" s="347"/>
      <c r="D103" s="347"/>
      <c r="E103" s="347"/>
      <c r="F103" s="348"/>
      <c r="G103" s="363">
        <f>SUM(G81:G101)</f>
        <v>0</v>
      </c>
    </row>
    <row r="104" spans="1:7" ht="15" x14ac:dyDescent="0.25">
      <c r="A104" s="304"/>
    </row>
    <row r="105" spans="1:7" ht="15" customHeight="1" x14ac:dyDescent="0.25">
      <c r="A105" s="323" t="s">
        <v>457</v>
      </c>
      <c r="B105" s="323"/>
      <c r="C105" s="323"/>
      <c r="D105" s="323"/>
      <c r="E105" s="323"/>
      <c r="F105" s="323"/>
      <c r="G105" s="323"/>
    </row>
    <row r="106" spans="1:7" ht="19.5" customHeight="1" thickBot="1" x14ac:dyDescent="0.3">
      <c r="A106" s="304"/>
    </row>
    <row r="107" spans="1:7" ht="14.25" customHeight="1" x14ac:dyDescent="0.2">
      <c r="A107" s="373" t="s">
        <v>199</v>
      </c>
      <c r="B107" s="236" t="s">
        <v>105</v>
      </c>
      <c r="C107" s="373" t="s">
        <v>131</v>
      </c>
      <c r="D107" s="373" t="s">
        <v>132</v>
      </c>
      <c r="E107" s="373" t="s">
        <v>133</v>
      </c>
      <c r="F107" s="373" t="s">
        <v>134</v>
      </c>
      <c r="G107" s="373" t="s">
        <v>135</v>
      </c>
    </row>
    <row r="108" spans="1:7" ht="13.5" thickBot="1" x14ac:dyDescent="0.25">
      <c r="A108" s="374"/>
      <c r="B108" s="238"/>
      <c r="C108" s="374"/>
      <c r="D108" s="374"/>
      <c r="E108" s="374"/>
      <c r="F108" s="374"/>
      <c r="G108" s="374"/>
    </row>
    <row r="109" spans="1:7" ht="13.5" thickBot="1" x14ac:dyDescent="0.25">
      <c r="A109" s="355">
        <v>0</v>
      </c>
      <c r="B109" s="356">
        <v>1</v>
      </c>
      <c r="C109" s="356">
        <v>2</v>
      </c>
      <c r="D109" s="356">
        <v>3</v>
      </c>
      <c r="E109" s="356">
        <v>4</v>
      </c>
      <c r="F109" s="356">
        <v>5</v>
      </c>
      <c r="G109" s="356">
        <v>6</v>
      </c>
    </row>
    <row r="110" spans="1:7" ht="25.5" x14ac:dyDescent="0.2">
      <c r="A110" s="366" t="s">
        <v>458</v>
      </c>
      <c r="B110" s="277">
        <v>40101</v>
      </c>
      <c r="C110" s="331" t="s">
        <v>222</v>
      </c>
      <c r="D110" s="277" t="s">
        <v>122</v>
      </c>
      <c r="E110" s="368">
        <v>105.84</v>
      </c>
      <c r="F110" s="378"/>
      <c r="G110" s="333">
        <f>E110*F110</f>
        <v>0</v>
      </c>
    </row>
    <row r="111" spans="1:7" ht="25.5" x14ac:dyDescent="0.2">
      <c r="A111" s="369" t="s">
        <v>459</v>
      </c>
      <c r="B111" s="282">
        <v>40103</v>
      </c>
      <c r="C111" s="335" t="s">
        <v>223</v>
      </c>
      <c r="D111" s="282" t="s">
        <v>122</v>
      </c>
      <c r="E111" s="282">
        <v>0.33</v>
      </c>
      <c r="F111" s="379"/>
      <c r="G111" s="337">
        <f t="shared" ref="G111:G130" si="3">E111*F111</f>
        <v>0</v>
      </c>
    </row>
    <row r="112" spans="1:7" ht="38.25" x14ac:dyDescent="0.2">
      <c r="A112" s="369" t="s">
        <v>460</v>
      </c>
      <c r="B112" s="282">
        <v>40108</v>
      </c>
      <c r="C112" s="335" t="s">
        <v>572</v>
      </c>
      <c r="D112" s="209" t="s">
        <v>91</v>
      </c>
      <c r="E112" s="282">
        <v>318.8</v>
      </c>
      <c r="F112" s="379"/>
      <c r="G112" s="337">
        <f t="shared" si="3"/>
        <v>0</v>
      </c>
    </row>
    <row r="113" spans="1:7" ht="25.5" x14ac:dyDescent="0.2">
      <c r="A113" s="369" t="s">
        <v>461</v>
      </c>
      <c r="B113" s="282">
        <v>40109</v>
      </c>
      <c r="C113" s="246" t="s">
        <v>346</v>
      </c>
      <c r="D113" s="209" t="s">
        <v>122</v>
      </c>
      <c r="E113" s="282">
        <v>543.55999999999995</v>
      </c>
      <c r="F113" s="379"/>
      <c r="G113" s="337">
        <f t="shared" si="3"/>
        <v>0</v>
      </c>
    </row>
    <row r="114" spans="1:7" x14ac:dyDescent="0.2">
      <c r="A114" s="369" t="s">
        <v>462</v>
      </c>
      <c r="B114" s="282">
        <v>40204</v>
      </c>
      <c r="C114" s="246" t="s">
        <v>347</v>
      </c>
      <c r="D114" s="209" t="s">
        <v>95</v>
      </c>
      <c r="E114" s="282">
        <v>98.3</v>
      </c>
      <c r="F114" s="379"/>
      <c r="G114" s="337">
        <f t="shared" si="3"/>
        <v>0</v>
      </c>
    </row>
    <row r="115" spans="1:7" ht="25.5" x14ac:dyDescent="0.2">
      <c r="A115" s="369" t="s">
        <v>463</v>
      </c>
      <c r="B115" s="282">
        <v>40205</v>
      </c>
      <c r="C115" s="246" t="s">
        <v>456</v>
      </c>
      <c r="D115" s="209" t="s">
        <v>348</v>
      </c>
      <c r="E115" s="282">
        <v>917</v>
      </c>
      <c r="F115" s="379"/>
      <c r="G115" s="337">
        <f t="shared" si="3"/>
        <v>0</v>
      </c>
    </row>
    <row r="116" spans="1:7" ht="15" customHeight="1" x14ac:dyDescent="0.2">
      <c r="A116" s="369" t="s">
        <v>464</v>
      </c>
      <c r="B116" s="282">
        <v>40502</v>
      </c>
      <c r="C116" s="338" t="s">
        <v>326</v>
      </c>
      <c r="D116" s="282" t="s">
        <v>110</v>
      </c>
      <c r="E116" s="282">
        <v>74</v>
      </c>
      <c r="F116" s="379"/>
      <c r="G116" s="337">
        <f t="shared" si="3"/>
        <v>0</v>
      </c>
    </row>
    <row r="117" spans="1:7" ht="25.5" x14ac:dyDescent="0.2">
      <c r="A117" s="369" t="s">
        <v>465</v>
      </c>
      <c r="B117" s="282">
        <v>40702</v>
      </c>
      <c r="C117" s="338" t="s">
        <v>327</v>
      </c>
      <c r="D117" s="282" t="s">
        <v>95</v>
      </c>
      <c r="E117" s="282">
        <v>123.28</v>
      </c>
      <c r="F117" s="379"/>
      <c r="G117" s="337">
        <f t="shared" si="3"/>
        <v>0</v>
      </c>
    </row>
    <row r="118" spans="1:7" x14ac:dyDescent="0.2">
      <c r="A118" s="369" t="s">
        <v>466</v>
      </c>
      <c r="B118" s="282">
        <v>40801</v>
      </c>
      <c r="C118" s="338" t="s">
        <v>331</v>
      </c>
      <c r="D118" s="209" t="s">
        <v>91</v>
      </c>
      <c r="E118" s="282">
        <v>185</v>
      </c>
      <c r="F118" s="379"/>
      <c r="G118" s="337">
        <f t="shared" si="3"/>
        <v>0</v>
      </c>
    </row>
    <row r="119" spans="1:7" x14ac:dyDescent="0.2">
      <c r="A119" s="369" t="s">
        <v>467</v>
      </c>
      <c r="B119" s="282">
        <v>40802</v>
      </c>
      <c r="C119" s="338" t="s">
        <v>330</v>
      </c>
      <c r="D119" s="209" t="s">
        <v>91</v>
      </c>
      <c r="E119" s="282">
        <v>294.75</v>
      </c>
      <c r="F119" s="379"/>
      <c r="G119" s="337">
        <f t="shared" si="3"/>
        <v>0</v>
      </c>
    </row>
    <row r="120" spans="1:7" ht="15" customHeight="1" x14ac:dyDescent="0.2">
      <c r="A120" s="369" t="s">
        <v>468</v>
      </c>
      <c r="B120" s="282">
        <v>40901</v>
      </c>
      <c r="C120" s="338" t="s">
        <v>226</v>
      </c>
      <c r="D120" s="282" t="s">
        <v>95</v>
      </c>
      <c r="E120" s="282">
        <v>44</v>
      </c>
      <c r="F120" s="379"/>
      <c r="G120" s="337">
        <f t="shared" si="3"/>
        <v>0</v>
      </c>
    </row>
    <row r="121" spans="1:7" ht="25.5" x14ac:dyDescent="0.2">
      <c r="A121" s="369" t="s">
        <v>469</v>
      </c>
      <c r="B121" s="282">
        <v>40902</v>
      </c>
      <c r="C121" s="338" t="s">
        <v>332</v>
      </c>
      <c r="D121" s="282" t="s">
        <v>95</v>
      </c>
      <c r="E121" s="282">
        <v>20.8</v>
      </c>
      <c r="F121" s="379"/>
      <c r="G121" s="337">
        <f t="shared" si="3"/>
        <v>0</v>
      </c>
    </row>
    <row r="122" spans="1:7" ht="25.5" x14ac:dyDescent="0.2">
      <c r="A122" s="369" t="s">
        <v>470</v>
      </c>
      <c r="B122" s="282">
        <v>40903</v>
      </c>
      <c r="C122" s="338" t="s">
        <v>227</v>
      </c>
      <c r="D122" s="282" t="s">
        <v>95</v>
      </c>
      <c r="E122" s="282">
        <v>92</v>
      </c>
      <c r="F122" s="379"/>
      <c r="G122" s="337">
        <f t="shared" si="3"/>
        <v>0</v>
      </c>
    </row>
    <row r="123" spans="1:7" x14ac:dyDescent="0.2">
      <c r="A123" s="369" t="s">
        <v>471</v>
      </c>
      <c r="B123" s="282">
        <v>40904</v>
      </c>
      <c r="C123" s="338" t="s">
        <v>228</v>
      </c>
      <c r="D123" s="282" t="s">
        <v>95</v>
      </c>
      <c r="E123" s="282">
        <v>156.80000000000001</v>
      </c>
      <c r="F123" s="379"/>
      <c r="G123" s="337">
        <f t="shared" si="3"/>
        <v>0</v>
      </c>
    </row>
    <row r="124" spans="1:7" ht="38.25" x14ac:dyDescent="0.2">
      <c r="A124" s="369" t="s">
        <v>472</v>
      </c>
      <c r="B124" s="282">
        <v>41203</v>
      </c>
      <c r="C124" s="338" t="s">
        <v>229</v>
      </c>
      <c r="D124" s="282" t="s">
        <v>110</v>
      </c>
      <c r="E124" s="282">
        <v>36.6</v>
      </c>
      <c r="F124" s="379"/>
      <c r="G124" s="337">
        <f t="shared" si="3"/>
        <v>0</v>
      </c>
    </row>
    <row r="125" spans="1:7" ht="25.5" x14ac:dyDescent="0.2">
      <c r="A125" s="369" t="s">
        <v>473</v>
      </c>
      <c r="B125" s="282">
        <v>41301</v>
      </c>
      <c r="C125" s="338" t="s">
        <v>328</v>
      </c>
      <c r="D125" s="209" t="s">
        <v>91</v>
      </c>
      <c r="E125" s="282">
        <v>161.87</v>
      </c>
      <c r="F125" s="379"/>
      <c r="G125" s="337">
        <f t="shared" si="3"/>
        <v>0</v>
      </c>
    </row>
    <row r="126" spans="1:7" ht="25.5" x14ac:dyDescent="0.2">
      <c r="A126" s="369" t="s">
        <v>474</v>
      </c>
      <c r="B126" s="282">
        <v>41302</v>
      </c>
      <c r="C126" s="338" t="s">
        <v>335</v>
      </c>
      <c r="D126" s="209" t="s">
        <v>91</v>
      </c>
      <c r="E126" s="282">
        <v>36.549999999999997</v>
      </c>
      <c r="F126" s="379"/>
      <c r="G126" s="337">
        <f t="shared" si="3"/>
        <v>0</v>
      </c>
    </row>
    <row r="127" spans="1:7" x14ac:dyDescent="0.2">
      <c r="A127" s="369" t="s">
        <v>475</v>
      </c>
      <c r="B127" s="282">
        <v>41501</v>
      </c>
      <c r="C127" s="338" t="s">
        <v>334</v>
      </c>
      <c r="D127" s="209" t="s">
        <v>164</v>
      </c>
      <c r="E127" s="282">
        <v>24</v>
      </c>
      <c r="F127" s="379"/>
      <c r="G127" s="337">
        <f t="shared" si="3"/>
        <v>0</v>
      </c>
    </row>
    <row r="128" spans="1:7" ht="25.5" x14ac:dyDescent="0.2">
      <c r="A128" s="369" t="s">
        <v>476</v>
      </c>
      <c r="B128" s="282">
        <v>41801</v>
      </c>
      <c r="C128" s="338" t="s">
        <v>333</v>
      </c>
      <c r="D128" s="282" t="s">
        <v>122</v>
      </c>
      <c r="E128" s="282">
        <v>1.99</v>
      </c>
      <c r="F128" s="379"/>
      <c r="G128" s="337">
        <f t="shared" si="3"/>
        <v>0</v>
      </c>
    </row>
    <row r="129" spans="1:7" x14ac:dyDescent="0.2">
      <c r="A129" s="369" t="s">
        <v>477</v>
      </c>
      <c r="B129" s="282">
        <v>41802</v>
      </c>
      <c r="C129" s="338" t="s">
        <v>224</v>
      </c>
      <c r="D129" s="209" t="s">
        <v>95</v>
      </c>
      <c r="E129" s="282">
        <v>77</v>
      </c>
      <c r="F129" s="379"/>
      <c r="G129" s="337">
        <f t="shared" si="3"/>
        <v>0</v>
      </c>
    </row>
    <row r="130" spans="1:7" ht="26.25" thickBot="1" x14ac:dyDescent="0.25">
      <c r="A130" s="369" t="s">
        <v>478</v>
      </c>
      <c r="B130" s="286">
        <v>41804</v>
      </c>
      <c r="C130" s="341" t="s">
        <v>225</v>
      </c>
      <c r="D130" s="286" t="s">
        <v>110</v>
      </c>
      <c r="E130" s="286">
        <v>177.5</v>
      </c>
      <c r="F130" s="380"/>
      <c r="G130" s="343">
        <f t="shared" si="3"/>
        <v>0</v>
      </c>
    </row>
    <row r="131" spans="1:7" ht="13.5" thickBot="1" x14ac:dyDescent="0.25">
      <c r="A131" s="358"/>
      <c r="B131" s="359"/>
      <c r="C131" s="359"/>
      <c r="D131" s="359"/>
      <c r="E131" s="359"/>
      <c r="F131" s="359"/>
      <c r="G131" s="359"/>
    </row>
    <row r="132" spans="1:7" s="10" customFormat="1" ht="15.75" thickBot="1" x14ac:dyDescent="0.25">
      <c r="A132" s="372"/>
      <c r="B132" s="347" t="s">
        <v>230</v>
      </c>
      <c r="C132" s="347"/>
      <c r="D132" s="347"/>
      <c r="E132" s="347"/>
      <c r="F132" s="348"/>
      <c r="G132" s="363">
        <f>SUM(G110:G130)</f>
        <v>0</v>
      </c>
    </row>
    <row r="133" spans="1:7" ht="15" x14ac:dyDescent="0.25">
      <c r="A133" s="304"/>
    </row>
    <row r="134" spans="1:7" s="7" customFormat="1" ht="15" customHeight="1" x14ac:dyDescent="0.25">
      <c r="A134" s="323" t="s">
        <v>479</v>
      </c>
      <c r="B134" s="323"/>
      <c r="C134" s="323"/>
      <c r="D134" s="323"/>
      <c r="E134" s="323"/>
      <c r="F134" s="323"/>
      <c r="G134" s="323"/>
    </row>
    <row r="135" spans="1:7" ht="15.75" thickBot="1" x14ac:dyDescent="0.3">
      <c r="A135" s="322"/>
      <c r="B135" s="322"/>
      <c r="C135" s="322"/>
      <c r="D135" s="322"/>
      <c r="E135" s="322"/>
      <c r="F135" s="322"/>
      <c r="G135" s="322"/>
    </row>
    <row r="136" spans="1:7" s="305" customFormat="1" ht="14.25" customHeight="1" x14ac:dyDescent="0.2">
      <c r="A136" s="373" t="s">
        <v>199</v>
      </c>
      <c r="B136" s="236" t="s">
        <v>105</v>
      </c>
      <c r="C136" s="373" t="s">
        <v>131</v>
      </c>
      <c r="D136" s="373" t="s">
        <v>132</v>
      </c>
      <c r="E136" s="373" t="s">
        <v>133</v>
      </c>
      <c r="F136" s="373" t="s">
        <v>134</v>
      </c>
      <c r="G136" s="373" t="s">
        <v>135</v>
      </c>
    </row>
    <row r="137" spans="1:7" s="305" customFormat="1" ht="13.5" thickBot="1" x14ac:dyDescent="0.25">
      <c r="A137" s="374"/>
      <c r="B137" s="238"/>
      <c r="C137" s="374"/>
      <c r="D137" s="374"/>
      <c r="E137" s="374"/>
      <c r="F137" s="374"/>
      <c r="G137" s="374"/>
    </row>
    <row r="138" spans="1:7" s="305" customFormat="1" ht="13.5" thickBot="1" x14ac:dyDescent="0.25">
      <c r="A138" s="355">
        <v>0</v>
      </c>
      <c r="B138" s="356">
        <v>1</v>
      </c>
      <c r="C138" s="356">
        <v>2</v>
      </c>
      <c r="D138" s="356">
        <v>3</v>
      </c>
      <c r="E138" s="356">
        <v>4</v>
      </c>
      <c r="F138" s="356">
        <v>5</v>
      </c>
      <c r="G138" s="356">
        <v>6</v>
      </c>
    </row>
    <row r="139" spans="1:7" s="305" customFormat="1" ht="25.5" x14ac:dyDescent="0.2">
      <c r="A139" s="366" t="s">
        <v>480</v>
      </c>
      <c r="B139" s="277">
        <v>40101</v>
      </c>
      <c r="C139" s="331" t="s">
        <v>222</v>
      </c>
      <c r="D139" s="277" t="s">
        <v>122</v>
      </c>
      <c r="E139" s="368">
        <v>157.21</v>
      </c>
      <c r="F139" s="378"/>
      <c r="G139" s="333">
        <f>E139*F139</f>
        <v>0</v>
      </c>
    </row>
    <row r="140" spans="1:7" s="305" customFormat="1" ht="25.5" x14ac:dyDescent="0.2">
      <c r="A140" s="369" t="s">
        <v>481</v>
      </c>
      <c r="B140" s="282">
        <v>40103</v>
      </c>
      <c r="C140" s="335" t="s">
        <v>223</v>
      </c>
      <c r="D140" s="282" t="s">
        <v>122</v>
      </c>
      <c r="E140" s="282">
        <v>0.24</v>
      </c>
      <c r="F140" s="379"/>
      <c r="G140" s="337">
        <f t="shared" ref="G140:G157" si="4">E140*F140</f>
        <v>0</v>
      </c>
    </row>
    <row r="141" spans="1:7" s="305" customFormat="1" ht="38.25" x14ac:dyDescent="0.2">
      <c r="A141" s="369" t="s">
        <v>482</v>
      </c>
      <c r="B141" s="282">
        <v>40108</v>
      </c>
      <c r="C141" s="335" t="s">
        <v>572</v>
      </c>
      <c r="D141" s="209" t="s">
        <v>91</v>
      </c>
      <c r="E141" s="282">
        <v>227.3</v>
      </c>
      <c r="F141" s="379"/>
      <c r="G141" s="337">
        <f t="shared" si="4"/>
        <v>0</v>
      </c>
    </row>
    <row r="142" spans="1:7" s="305" customFormat="1" ht="25.5" x14ac:dyDescent="0.2">
      <c r="A142" s="369" t="s">
        <v>483</v>
      </c>
      <c r="B142" s="282">
        <v>40109</v>
      </c>
      <c r="C142" s="246" t="s">
        <v>346</v>
      </c>
      <c r="D142" s="209" t="s">
        <v>122</v>
      </c>
      <c r="E142" s="282">
        <v>41.56</v>
      </c>
      <c r="F142" s="379"/>
      <c r="G142" s="337">
        <f t="shared" si="4"/>
        <v>0</v>
      </c>
    </row>
    <row r="143" spans="1:7" s="305" customFormat="1" x14ac:dyDescent="0.2">
      <c r="A143" s="369" t="s">
        <v>484</v>
      </c>
      <c r="B143" s="282">
        <v>40204</v>
      </c>
      <c r="C143" s="246" t="s">
        <v>347</v>
      </c>
      <c r="D143" s="209" t="s">
        <v>95</v>
      </c>
      <c r="E143" s="282">
        <v>88</v>
      </c>
      <c r="F143" s="379"/>
      <c r="G143" s="337">
        <f t="shared" si="4"/>
        <v>0</v>
      </c>
    </row>
    <row r="144" spans="1:7" s="305" customFormat="1" ht="25.5" x14ac:dyDescent="0.2">
      <c r="A144" s="369" t="s">
        <v>485</v>
      </c>
      <c r="B144" s="282">
        <v>40205</v>
      </c>
      <c r="C144" s="246" t="s">
        <v>456</v>
      </c>
      <c r="D144" s="209" t="s">
        <v>348</v>
      </c>
      <c r="E144" s="282">
        <v>502</v>
      </c>
      <c r="F144" s="379"/>
      <c r="G144" s="337">
        <f t="shared" si="4"/>
        <v>0</v>
      </c>
    </row>
    <row r="145" spans="1:7" s="305" customFormat="1" ht="15" customHeight="1" x14ac:dyDescent="0.2">
      <c r="A145" s="369" t="s">
        <v>486</v>
      </c>
      <c r="B145" s="282">
        <v>40502</v>
      </c>
      <c r="C145" s="338" t="s">
        <v>326</v>
      </c>
      <c r="D145" s="282" t="s">
        <v>110</v>
      </c>
      <c r="E145" s="282">
        <v>74</v>
      </c>
      <c r="F145" s="379"/>
      <c r="G145" s="337">
        <f t="shared" si="4"/>
        <v>0</v>
      </c>
    </row>
    <row r="146" spans="1:7" s="305" customFormat="1" ht="25.5" x14ac:dyDescent="0.2">
      <c r="A146" s="369" t="s">
        <v>487</v>
      </c>
      <c r="B146" s="282">
        <v>40702</v>
      </c>
      <c r="C146" s="338" t="s">
        <v>327</v>
      </c>
      <c r="D146" s="282" t="s">
        <v>95</v>
      </c>
      <c r="E146" s="282">
        <v>395.58</v>
      </c>
      <c r="F146" s="379"/>
      <c r="G146" s="337">
        <f t="shared" si="4"/>
        <v>0</v>
      </c>
    </row>
    <row r="147" spans="1:7" s="305" customFormat="1" x14ac:dyDescent="0.2">
      <c r="A147" s="369" t="s">
        <v>488</v>
      </c>
      <c r="B147" s="282">
        <v>40801</v>
      </c>
      <c r="C147" s="338" t="s">
        <v>331</v>
      </c>
      <c r="D147" s="209" t="s">
        <v>91</v>
      </c>
      <c r="E147" s="282">
        <v>188.4</v>
      </c>
      <c r="F147" s="379"/>
      <c r="G147" s="337">
        <f t="shared" si="4"/>
        <v>0</v>
      </c>
    </row>
    <row r="148" spans="1:7" s="305" customFormat="1" x14ac:dyDescent="0.2">
      <c r="A148" s="369" t="s">
        <v>489</v>
      </c>
      <c r="B148" s="282">
        <v>40802</v>
      </c>
      <c r="C148" s="338" t="s">
        <v>330</v>
      </c>
      <c r="D148" s="209" t="s">
        <v>91</v>
      </c>
      <c r="E148" s="282">
        <v>250.4</v>
      </c>
      <c r="F148" s="379"/>
      <c r="G148" s="337">
        <f t="shared" si="4"/>
        <v>0</v>
      </c>
    </row>
    <row r="149" spans="1:7" s="305" customFormat="1" ht="15" customHeight="1" x14ac:dyDescent="0.2">
      <c r="A149" s="369" t="s">
        <v>490</v>
      </c>
      <c r="B149" s="282">
        <v>40901</v>
      </c>
      <c r="C149" s="338" t="s">
        <v>226</v>
      </c>
      <c r="D149" s="282" t="s">
        <v>95</v>
      </c>
      <c r="E149" s="282">
        <v>44</v>
      </c>
      <c r="F149" s="379"/>
      <c r="G149" s="337">
        <f t="shared" si="4"/>
        <v>0</v>
      </c>
    </row>
    <row r="150" spans="1:7" s="305" customFormat="1" ht="25.5" x14ac:dyDescent="0.2">
      <c r="A150" s="369" t="s">
        <v>491</v>
      </c>
      <c r="B150" s="282">
        <v>40902</v>
      </c>
      <c r="C150" s="338" t="s">
        <v>332</v>
      </c>
      <c r="D150" s="282" t="s">
        <v>95</v>
      </c>
      <c r="E150" s="282">
        <v>16</v>
      </c>
      <c r="F150" s="379"/>
      <c r="G150" s="337">
        <f t="shared" si="4"/>
        <v>0</v>
      </c>
    </row>
    <row r="151" spans="1:7" s="305" customFormat="1" ht="25.5" x14ac:dyDescent="0.2">
      <c r="A151" s="369" t="s">
        <v>492</v>
      </c>
      <c r="B151" s="282">
        <v>40903</v>
      </c>
      <c r="C151" s="338" t="s">
        <v>227</v>
      </c>
      <c r="D151" s="282" t="s">
        <v>95</v>
      </c>
      <c r="E151" s="282">
        <v>92</v>
      </c>
      <c r="F151" s="379"/>
      <c r="G151" s="337">
        <f t="shared" si="4"/>
        <v>0</v>
      </c>
    </row>
    <row r="152" spans="1:7" s="305" customFormat="1" x14ac:dyDescent="0.2">
      <c r="A152" s="369" t="s">
        <v>493</v>
      </c>
      <c r="B152" s="282">
        <v>40904</v>
      </c>
      <c r="C152" s="338" t="s">
        <v>228</v>
      </c>
      <c r="D152" s="282" t="s">
        <v>95</v>
      </c>
      <c r="E152" s="282">
        <v>152</v>
      </c>
      <c r="F152" s="379"/>
      <c r="G152" s="337">
        <f t="shared" si="4"/>
        <v>0</v>
      </c>
    </row>
    <row r="153" spans="1:7" s="305" customFormat="1" ht="38.25" x14ac:dyDescent="0.2">
      <c r="A153" s="369" t="s">
        <v>494</v>
      </c>
      <c r="B153" s="282">
        <v>41203</v>
      </c>
      <c r="C153" s="338" t="s">
        <v>229</v>
      </c>
      <c r="D153" s="282" t="s">
        <v>110</v>
      </c>
      <c r="E153" s="282">
        <v>425.5</v>
      </c>
      <c r="F153" s="379"/>
      <c r="G153" s="337">
        <f t="shared" si="4"/>
        <v>0</v>
      </c>
    </row>
    <row r="154" spans="1:7" s="305" customFormat="1" ht="30.75" customHeight="1" x14ac:dyDescent="0.2">
      <c r="A154" s="369" t="s">
        <v>495</v>
      </c>
      <c r="B154" s="282">
        <v>41301</v>
      </c>
      <c r="C154" s="338" t="s">
        <v>328</v>
      </c>
      <c r="D154" s="209" t="s">
        <v>91</v>
      </c>
      <c r="E154" s="282">
        <v>125.42</v>
      </c>
      <c r="F154" s="379"/>
      <c r="G154" s="337">
        <f t="shared" si="4"/>
        <v>0</v>
      </c>
    </row>
    <row r="155" spans="1:7" s="305" customFormat="1" ht="25.5" x14ac:dyDescent="0.2">
      <c r="A155" s="369" t="s">
        <v>496</v>
      </c>
      <c r="B155" s="282">
        <v>41302</v>
      </c>
      <c r="C155" s="338" t="s">
        <v>335</v>
      </c>
      <c r="D155" s="209" t="s">
        <v>91</v>
      </c>
      <c r="E155" s="282">
        <v>25.82</v>
      </c>
      <c r="F155" s="379"/>
      <c r="G155" s="337">
        <f t="shared" si="4"/>
        <v>0</v>
      </c>
    </row>
    <row r="156" spans="1:7" s="305" customFormat="1" x14ac:dyDescent="0.2">
      <c r="A156" s="369" t="s">
        <v>497</v>
      </c>
      <c r="B156" s="282">
        <v>41501</v>
      </c>
      <c r="C156" s="338" t="s">
        <v>334</v>
      </c>
      <c r="D156" s="209" t="s">
        <v>164</v>
      </c>
      <c r="E156" s="282">
        <v>24</v>
      </c>
      <c r="F156" s="379"/>
      <c r="G156" s="337">
        <f t="shared" si="4"/>
        <v>0</v>
      </c>
    </row>
    <row r="157" spans="1:7" s="305" customFormat="1" ht="26.25" thickBot="1" x14ac:dyDescent="0.25">
      <c r="A157" s="369" t="s">
        <v>498</v>
      </c>
      <c r="B157" s="286">
        <v>41804</v>
      </c>
      <c r="C157" s="341" t="s">
        <v>225</v>
      </c>
      <c r="D157" s="286" t="s">
        <v>110</v>
      </c>
      <c r="E157" s="286">
        <v>198</v>
      </c>
      <c r="F157" s="380"/>
      <c r="G157" s="343">
        <f t="shared" si="4"/>
        <v>0</v>
      </c>
    </row>
    <row r="158" spans="1:7" s="305" customFormat="1" ht="13.5" thickBot="1" x14ac:dyDescent="0.25">
      <c r="A158" s="358"/>
      <c r="B158" s="359"/>
      <c r="C158" s="359"/>
      <c r="D158" s="359"/>
      <c r="E158" s="359"/>
      <c r="F158" s="359"/>
      <c r="G158" s="359"/>
    </row>
    <row r="159" spans="1:7" s="10" customFormat="1" ht="15.75" thickBot="1" x14ac:dyDescent="0.25">
      <c r="A159" s="375"/>
      <c r="B159" s="361" t="s">
        <v>230</v>
      </c>
      <c r="C159" s="361"/>
      <c r="D159" s="361"/>
      <c r="E159" s="361"/>
      <c r="F159" s="362"/>
      <c r="G159" s="363">
        <f>SUM(G139:G157)</f>
        <v>0</v>
      </c>
    </row>
    <row r="160" spans="1:7" ht="15" x14ac:dyDescent="0.25">
      <c r="A160" s="304"/>
    </row>
    <row r="161" spans="1:7" s="305" customFormat="1" ht="14.25" customHeight="1" x14ac:dyDescent="0.25">
      <c r="A161" s="323" t="s">
        <v>499</v>
      </c>
      <c r="B161" s="323"/>
      <c r="C161" s="323"/>
      <c r="D161" s="323"/>
      <c r="E161" s="323"/>
      <c r="F161" s="323"/>
      <c r="G161" s="323"/>
    </row>
    <row r="162" spans="1:7" ht="15.75" thickBot="1" x14ac:dyDescent="0.3">
      <c r="A162" s="322"/>
      <c r="B162" s="322"/>
      <c r="C162" s="322"/>
      <c r="D162" s="322"/>
      <c r="E162" s="322"/>
      <c r="F162" s="322"/>
      <c r="G162" s="322"/>
    </row>
    <row r="163" spans="1:7" s="305" customFormat="1" ht="14.25" customHeight="1" x14ac:dyDescent="0.2">
      <c r="A163" s="373" t="s">
        <v>199</v>
      </c>
      <c r="B163" s="236" t="s">
        <v>105</v>
      </c>
      <c r="C163" s="373" t="s">
        <v>131</v>
      </c>
      <c r="D163" s="373" t="s">
        <v>132</v>
      </c>
      <c r="E163" s="373" t="s">
        <v>133</v>
      </c>
      <c r="F163" s="373" t="s">
        <v>134</v>
      </c>
      <c r="G163" s="373" t="s">
        <v>135</v>
      </c>
    </row>
    <row r="164" spans="1:7" s="305" customFormat="1" ht="13.5" thickBot="1" x14ac:dyDescent="0.25">
      <c r="A164" s="374"/>
      <c r="B164" s="238"/>
      <c r="C164" s="374"/>
      <c r="D164" s="374"/>
      <c r="E164" s="374"/>
      <c r="F164" s="374"/>
      <c r="G164" s="374"/>
    </row>
    <row r="165" spans="1:7" s="305" customFormat="1" ht="13.5" thickBot="1" x14ac:dyDescent="0.25">
      <c r="A165" s="355">
        <v>0</v>
      </c>
      <c r="B165" s="356">
        <v>1</v>
      </c>
      <c r="C165" s="356">
        <v>2</v>
      </c>
      <c r="D165" s="356">
        <v>3</v>
      </c>
      <c r="E165" s="356">
        <v>4</v>
      </c>
      <c r="F165" s="356">
        <v>5</v>
      </c>
      <c r="G165" s="356">
        <v>6</v>
      </c>
    </row>
    <row r="166" spans="1:7" s="305" customFormat="1" ht="25.5" x14ac:dyDescent="0.2">
      <c r="A166" s="330" t="s">
        <v>500</v>
      </c>
      <c r="B166" s="277">
        <v>40101</v>
      </c>
      <c r="C166" s="331" t="s">
        <v>222</v>
      </c>
      <c r="D166" s="277" t="s">
        <v>122</v>
      </c>
      <c r="E166" s="368">
        <v>40.24</v>
      </c>
      <c r="F166" s="378"/>
      <c r="G166" s="333">
        <f>E166*F166</f>
        <v>0</v>
      </c>
    </row>
    <row r="167" spans="1:7" s="305" customFormat="1" x14ac:dyDescent="0.2">
      <c r="A167" s="334" t="s">
        <v>501</v>
      </c>
      <c r="B167" s="282">
        <v>40204</v>
      </c>
      <c r="C167" s="246" t="s">
        <v>347</v>
      </c>
      <c r="D167" s="209" t="s">
        <v>95</v>
      </c>
      <c r="E167" s="282">
        <v>88.7</v>
      </c>
      <c r="F167" s="379"/>
      <c r="G167" s="337">
        <f>E167*F167</f>
        <v>0</v>
      </c>
    </row>
    <row r="168" spans="1:7" s="305" customFormat="1" ht="25.5" x14ac:dyDescent="0.2">
      <c r="A168" s="334" t="s">
        <v>502</v>
      </c>
      <c r="B168" s="282">
        <v>40205</v>
      </c>
      <c r="C168" s="246" t="s">
        <v>456</v>
      </c>
      <c r="D168" s="209" t="s">
        <v>348</v>
      </c>
      <c r="E168" s="282">
        <v>151</v>
      </c>
      <c r="F168" s="379"/>
      <c r="G168" s="337">
        <f>E168*F168</f>
        <v>0</v>
      </c>
    </row>
    <row r="169" spans="1:7" s="305" customFormat="1" ht="25.5" customHeight="1" x14ac:dyDescent="0.2">
      <c r="A169" s="334" t="s">
        <v>503</v>
      </c>
      <c r="B169" s="282">
        <v>40502</v>
      </c>
      <c r="C169" s="338" t="s">
        <v>326</v>
      </c>
      <c r="D169" s="282" t="s">
        <v>110</v>
      </c>
      <c r="E169" s="282">
        <v>74</v>
      </c>
      <c r="F169" s="379"/>
      <c r="G169" s="337">
        <f t="shared" ref="G169:G181" si="5">E169*F169</f>
        <v>0</v>
      </c>
    </row>
    <row r="170" spans="1:7" s="305" customFormat="1" ht="25.5" x14ac:dyDescent="0.2">
      <c r="A170" s="334" t="s">
        <v>504</v>
      </c>
      <c r="B170" s="282">
        <v>40702</v>
      </c>
      <c r="C170" s="338" t="s">
        <v>327</v>
      </c>
      <c r="D170" s="282" t="s">
        <v>95</v>
      </c>
      <c r="E170" s="282">
        <v>132.88</v>
      </c>
      <c r="F170" s="379"/>
      <c r="G170" s="337">
        <f t="shared" si="5"/>
        <v>0</v>
      </c>
    </row>
    <row r="171" spans="1:7" s="305" customFormat="1" x14ac:dyDescent="0.2">
      <c r="A171" s="334" t="s">
        <v>505</v>
      </c>
      <c r="B171" s="282">
        <v>40801</v>
      </c>
      <c r="C171" s="338" t="s">
        <v>331</v>
      </c>
      <c r="D171" s="209" t="s">
        <v>91</v>
      </c>
      <c r="E171" s="282">
        <v>44</v>
      </c>
      <c r="F171" s="379"/>
      <c r="G171" s="337">
        <f t="shared" si="5"/>
        <v>0</v>
      </c>
    </row>
    <row r="172" spans="1:7" s="305" customFormat="1" x14ac:dyDescent="0.2">
      <c r="A172" s="334" t="s">
        <v>506</v>
      </c>
      <c r="B172" s="282">
        <v>40802</v>
      </c>
      <c r="C172" s="338" t="s">
        <v>330</v>
      </c>
      <c r="D172" s="209" t="s">
        <v>91</v>
      </c>
      <c r="E172" s="282">
        <v>173.3</v>
      </c>
      <c r="F172" s="379"/>
      <c r="G172" s="337">
        <f t="shared" si="5"/>
        <v>0</v>
      </c>
    </row>
    <row r="173" spans="1:7" s="305" customFormat="1" ht="15" customHeight="1" x14ac:dyDescent="0.2">
      <c r="A173" s="334" t="s">
        <v>507</v>
      </c>
      <c r="B173" s="282">
        <v>40901</v>
      </c>
      <c r="C173" s="338" t="s">
        <v>226</v>
      </c>
      <c r="D173" s="282" t="s">
        <v>95</v>
      </c>
      <c r="E173" s="282">
        <v>44</v>
      </c>
      <c r="F173" s="379"/>
      <c r="G173" s="337">
        <f t="shared" si="5"/>
        <v>0</v>
      </c>
    </row>
    <row r="174" spans="1:7" s="305" customFormat="1" ht="25.5" x14ac:dyDescent="0.2">
      <c r="A174" s="334" t="s">
        <v>508</v>
      </c>
      <c r="B174" s="282">
        <v>40902</v>
      </c>
      <c r="C174" s="338" t="s">
        <v>332</v>
      </c>
      <c r="D174" s="282" t="s">
        <v>95</v>
      </c>
      <c r="E174" s="282">
        <v>7.2</v>
      </c>
      <c r="F174" s="379"/>
      <c r="G174" s="337">
        <f t="shared" si="5"/>
        <v>0</v>
      </c>
    </row>
    <row r="175" spans="1:7" s="305" customFormat="1" ht="25.5" x14ac:dyDescent="0.2">
      <c r="A175" s="334" t="s">
        <v>509</v>
      </c>
      <c r="B175" s="282">
        <v>40903</v>
      </c>
      <c r="C175" s="338" t="s">
        <v>227</v>
      </c>
      <c r="D175" s="282" t="s">
        <v>95</v>
      </c>
      <c r="E175" s="282">
        <v>76</v>
      </c>
      <c r="F175" s="379"/>
      <c r="G175" s="337">
        <f t="shared" si="5"/>
        <v>0</v>
      </c>
    </row>
    <row r="176" spans="1:7" s="305" customFormat="1" x14ac:dyDescent="0.2">
      <c r="A176" s="334" t="s">
        <v>510</v>
      </c>
      <c r="B176" s="282">
        <v>40904</v>
      </c>
      <c r="C176" s="338" t="s">
        <v>228</v>
      </c>
      <c r="D176" s="282" t="s">
        <v>95</v>
      </c>
      <c r="E176" s="282">
        <v>127.2</v>
      </c>
      <c r="F176" s="379"/>
      <c r="G176" s="337">
        <f t="shared" si="5"/>
        <v>0</v>
      </c>
    </row>
    <row r="177" spans="1:7" s="305" customFormat="1" ht="38.25" x14ac:dyDescent="0.2">
      <c r="A177" s="334" t="s">
        <v>511</v>
      </c>
      <c r="B177" s="282">
        <v>41203</v>
      </c>
      <c r="C177" s="338" t="s">
        <v>229</v>
      </c>
      <c r="D177" s="282" t="s">
        <v>110</v>
      </c>
      <c r="E177" s="282">
        <v>21.7</v>
      </c>
      <c r="F177" s="379"/>
      <c r="G177" s="337">
        <f t="shared" si="5"/>
        <v>0</v>
      </c>
    </row>
    <row r="178" spans="1:7" s="305" customFormat="1" ht="25.5" x14ac:dyDescent="0.2">
      <c r="A178" s="334" t="s">
        <v>512</v>
      </c>
      <c r="B178" s="282">
        <v>41301</v>
      </c>
      <c r="C178" s="338" t="s">
        <v>328</v>
      </c>
      <c r="D178" s="209" t="s">
        <v>91</v>
      </c>
      <c r="E178" s="282">
        <v>59.94</v>
      </c>
      <c r="F178" s="379"/>
      <c r="G178" s="337">
        <f t="shared" si="5"/>
        <v>0</v>
      </c>
    </row>
    <row r="179" spans="1:7" s="305" customFormat="1" ht="25.5" x14ac:dyDescent="0.2">
      <c r="A179" s="334" t="s">
        <v>513</v>
      </c>
      <c r="B179" s="282">
        <v>41302</v>
      </c>
      <c r="C179" s="338" t="s">
        <v>335</v>
      </c>
      <c r="D179" s="209" t="s">
        <v>91</v>
      </c>
      <c r="E179" s="282">
        <v>12.34</v>
      </c>
      <c r="F179" s="379"/>
      <c r="G179" s="337">
        <f t="shared" si="5"/>
        <v>0</v>
      </c>
    </row>
    <row r="180" spans="1:7" s="305" customFormat="1" ht="25.5" x14ac:dyDescent="0.2">
      <c r="A180" s="334" t="s">
        <v>514</v>
      </c>
      <c r="B180" s="282">
        <v>41801</v>
      </c>
      <c r="C180" s="338" t="s">
        <v>325</v>
      </c>
      <c r="D180" s="282" t="s">
        <v>122</v>
      </c>
      <c r="E180" s="282">
        <v>1.89</v>
      </c>
      <c r="F180" s="379"/>
      <c r="G180" s="337">
        <f t="shared" si="5"/>
        <v>0</v>
      </c>
    </row>
    <row r="181" spans="1:7" s="305" customFormat="1" ht="26.25" thickBot="1" x14ac:dyDescent="0.25">
      <c r="A181" s="334" t="s">
        <v>515</v>
      </c>
      <c r="B181" s="286">
        <v>41804</v>
      </c>
      <c r="C181" s="341" t="s">
        <v>225</v>
      </c>
      <c r="D181" s="286" t="s">
        <v>110</v>
      </c>
      <c r="E181" s="286">
        <v>156.28</v>
      </c>
      <c r="F181" s="380"/>
      <c r="G181" s="343">
        <f t="shared" si="5"/>
        <v>0</v>
      </c>
    </row>
    <row r="182" spans="1:7" s="305" customFormat="1" ht="13.5" thickBot="1" x14ac:dyDescent="0.25">
      <c r="A182" s="358"/>
      <c r="B182" s="359"/>
      <c r="C182" s="359"/>
      <c r="D182" s="359"/>
      <c r="E182" s="359"/>
      <c r="F182" s="359"/>
      <c r="G182" s="345"/>
    </row>
    <row r="183" spans="1:7" s="10" customFormat="1" ht="15.75" thickBot="1" x14ac:dyDescent="0.25">
      <c r="A183" s="372"/>
      <c r="B183" s="347" t="s">
        <v>230</v>
      </c>
      <c r="C183" s="347"/>
      <c r="D183" s="347"/>
      <c r="E183" s="347"/>
      <c r="F183" s="348"/>
      <c r="G183" s="363">
        <f>SUM(G166:G181)</f>
        <v>0</v>
      </c>
    </row>
    <row r="184" spans="1:7" ht="15" x14ac:dyDescent="0.25">
      <c r="A184" s="304"/>
    </row>
    <row r="185" spans="1:7" s="305" customFormat="1" ht="14.25" customHeight="1" x14ac:dyDescent="0.25">
      <c r="A185" s="323" t="s">
        <v>516</v>
      </c>
      <c r="B185" s="323"/>
      <c r="C185" s="323"/>
      <c r="D185" s="323"/>
      <c r="E185" s="323"/>
      <c r="F185" s="323"/>
      <c r="G185" s="323"/>
    </row>
    <row r="186" spans="1:7" ht="15.75" thickBot="1" x14ac:dyDescent="0.3">
      <c r="A186" s="322"/>
      <c r="B186" s="322"/>
      <c r="C186" s="322"/>
      <c r="D186" s="322"/>
      <c r="E186" s="322"/>
      <c r="F186" s="322"/>
      <c r="G186" s="322"/>
    </row>
    <row r="187" spans="1:7" s="305" customFormat="1" ht="14.25" customHeight="1" x14ac:dyDescent="0.2">
      <c r="A187" s="373" t="s">
        <v>199</v>
      </c>
      <c r="B187" s="236" t="s">
        <v>105</v>
      </c>
      <c r="C187" s="373" t="s">
        <v>131</v>
      </c>
      <c r="D187" s="373" t="s">
        <v>132</v>
      </c>
      <c r="E187" s="373" t="s">
        <v>133</v>
      </c>
      <c r="F187" s="373" t="s">
        <v>134</v>
      </c>
      <c r="G187" s="373" t="s">
        <v>135</v>
      </c>
    </row>
    <row r="188" spans="1:7" s="305" customFormat="1" ht="13.5" thickBot="1" x14ac:dyDescent="0.25">
      <c r="A188" s="374"/>
      <c r="B188" s="238"/>
      <c r="C188" s="374"/>
      <c r="D188" s="374"/>
      <c r="E188" s="374"/>
      <c r="F188" s="374"/>
      <c r="G188" s="374"/>
    </row>
    <row r="189" spans="1:7" s="305" customFormat="1" ht="13.5" thickBot="1" x14ac:dyDescent="0.25">
      <c r="A189" s="355">
        <v>0</v>
      </c>
      <c r="B189" s="356">
        <v>1</v>
      </c>
      <c r="C189" s="356">
        <v>2</v>
      </c>
      <c r="D189" s="356">
        <v>3</v>
      </c>
      <c r="E189" s="356">
        <v>4</v>
      </c>
      <c r="F189" s="356">
        <v>5</v>
      </c>
      <c r="G189" s="356">
        <v>6</v>
      </c>
    </row>
    <row r="190" spans="1:7" s="305" customFormat="1" ht="25.5" x14ac:dyDescent="0.2">
      <c r="A190" s="330" t="s">
        <v>517</v>
      </c>
      <c r="B190" s="277">
        <v>40101</v>
      </c>
      <c r="C190" s="331" t="s">
        <v>222</v>
      </c>
      <c r="D190" s="277" t="s">
        <v>122</v>
      </c>
      <c r="E190" s="368">
        <v>635.07000000000005</v>
      </c>
      <c r="F190" s="378"/>
      <c r="G190" s="333">
        <f>E190*F190</f>
        <v>0</v>
      </c>
    </row>
    <row r="191" spans="1:7" s="305" customFormat="1" ht="25.5" x14ac:dyDescent="0.2">
      <c r="A191" s="334" t="s">
        <v>518</v>
      </c>
      <c r="B191" s="282">
        <v>40103</v>
      </c>
      <c r="C191" s="335" t="s">
        <v>223</v>
      </c>
      <c r="D191" s="282" t="s">
        <v>122</v>
      </c>
      <c r="E191" s="282">
        <v>0.03</v>
      </c>
      <c r="F191" s="379"/>
      <c r="G191" s="337">
        <f>E191*F191</f>
        <v>0</v>
      </c>
    </row>
    <row r="192" spans="1:7" s="305" customFormat="1" ht="38.25" x14ac:dyDescent="0.2">
      <c r="A192" s="334" t="s">
        <v>519</v>
      </c>
      <c r="B192" s="282">
        <v>40108</v>
      </c>
      <c r="C192" s="335" t="s">
        <v>572</v>
      </c>
      <c r="D192" s="209" t="s">
        <v>91</v>
      </c>
      <c r="E192" s="282">
        <v>674</v>
      </c>
      <c r="F192" s="379"/>
      <c r="G192" s="337">
        <f>E192*F192</f>
        <v>0</v>
      </c>
    </row>
    <row r="193" spans="1:7" s="305" customFormat="1" x14ac:dyDescent="0.2">
      <c r="A193" s="334" t="s">
        <v>520</v>
      </c>
      <c r="B193" s="282">
        <v>40204</v>
      </c>
      <c r="C193" s="246" t="s">
        <v>347</v>
      </c>
      <c r="D193" s="209" t="s">
        <v>95</v>
      </c>
      <c r="E193" s="376">
        <v>651.6</v>
      </c>
      <c r="F193" s="379"/>
      <c r="G193" s="337">
        <f t="shared" ref="G193:G194" si="6">E193*F193</f>
        <v>0</v>
      </c>
    </row>
    <row r="194" spans="1:7" s="305" customFormat="1" ht="25.5" x14ac:dyDescent="0.2">
      <c r="A194" s="334" t="s">
        <v>521</v>
      </c>
      <c r="B194" s="282">
        <v>40205</v>
      </c>
      <c r="C194" s="246" t="s">
        <v>456</v>
      </c>
      <c r="D194" s="209" t="s">
        <v>348</v>
      </c>
      <c r="E194" s="245">
        <v>4947</v>
      </c>
      <c r="F194" s="379"/>
      <c r="G194" s="337">
        <f t="shared" si="6"/>
        <v>0</v>
      </c>
    </row>
    <row r="195" spans="1:7" s="305" customFormat="1" ht="25.5" x14ac:dyDescent="0.2">
      <c r="A195" s="334" t="s">
        <v>522</v>
      </c>
      <c r="B195" s="282">
        <v>40702</v>
      </c>
      <c r="C195" s="338" t="s">
        <v>327</v>
      </c>
      <c r="D195" s="282" t="s">
        <v>95</v>
      </c>
      <c r="E195" s="282">
        <v>628.98</v>
      </c>
      <c r="F195" s="379"/>
      <c r="G195" s="337">
        <f>E192*F195</f>
        <v>0</v>
      </c>
    </row>
    <row r="196" spans="1:7" s="305" customFormat="1" x14ac:dyDescent="0.2">
      <c r="A196" s="334" t="s">
        <v>523</v>
      </c>
      <c r="B196" s="282">
        <v>40801</v>
      </c>
      <c r="C196" s="338" t="s">
        <v>331</v>
      </c>
      <c r="D196" s="209" t="s">
        <v>91</v>
      </c>
      <c r="E196" s="282">
        <v>14.6</v>
      </c>
      <c r="F196" s="379"/>
      <c r="G196" s="337">
        <f t="shared" ref="G196:G206" si="7">E195*F196</f>
        <v>0</v>
      </c>
    </row>
    <row r="197" spans="1:7" s="305" customFormat="1" x14ac:dyDescent="0.2">
      <c r="A197" s="334" t="s">
        <v>524</v>
      </c>
      <c r="B197" s="282">
        <v>40802</v>
      </c>
      <c r="C197" s="338" t="s">
        <v>330</v>
      </c>
      <c r="D197" s="209" t="s">
        <v>91</v>
      </c>
      <c r="E197" s="376">
        <v>2464.3000000000002</v>
      </c>
      <c r="F197" s="379"/>
      <c r="G197" s="337">
        <f t="shared" si="7"/>
        <v>0</v>
      </c>
    </row>
    <row r="198" spans="1:7" s="305" customFormat="1" ht="15" customHeight="1" x14ac:dyDescent="0.2">
      <c r="A198" s="334" t="s">
        <v>525</v>
      </c>
      <c r="B198" s="282">
        <v>40901</v>
      </c>
      <c r="C198" s="338" t="s">
        <v>226</v>
      </c>
      <c r="D198" s="282" t="s">
        <v>95</v>
      </c>
      <c r="E198" s="282">
        <v>280</v>
      </c>
      <c r="F198" s="379"/>
      <c r="G198" s="337">
        <f t="shared" si="7"/>
        <v>0</v>
      </c>
    </row>
    <row r="199" spans="1:7" s="305" customFormat="1" ht="25.5" x14ac:dyDescent="0.2">
      <c r="A199" s="334" t="s">
        <v>526</v>
      </c>
      <c r="B199" s="282">
        <v>40902</v>
      </c>
      <c r="C199" s="338" t="s">
        <v>332</v>
      </c>
      <c r="D199" s="282" t="s">
        <v>95</v>
      </c>
      <c r="E199" s="282">
        <v>197.6</v>
      </c>
      <c r="F199" s="379"/>
      <c r="G199" s="337">
        <f t="shared" si="7"/>
        <v>0</v>
      </c>
    </row>
    <row r="200" spans="1:7" s="305" customFormat="1" ht="25.5" x14ac:dyDescent="0.2">
      <c r="A200" s="334" t="s">
        <v>527</v>
      </c>
      <c r="B200" s="282">
        <v>40903</v>
      </c>
      <c r="C200" s="338" t="s">
        <v>227</v>
      </c>
      <c r="D200" s="282" t="s">
        <v>95</v>
      </c>
      <c r="E200" s="282">
        <v>274.68</v>
      </c>
      <c r="F200" s="379"/>
      <c r="G200" s="337">
        <f t="shared" si="7"/>
        <v>0</v>
      </c>
    </row>
    <row r="201" spans="1:7" s="305" customFormat="1" x14ac:dyDescent="0.2">
      <c r="A201" s="334" t="s">
        <v>528</v>
      </c>
      <c r="B201" s="282">
        <v>40904</v>
      </c>
      <c r="C201" s="338" t="s">
        <v>228</v>
      </c>
      <c r="D201" s="282" t="s">
        <v>95</v>
      </c>
      <c r="E201" s="282">
        <v>752.28</v>
      </c>
      <c r="F201" s="379"/>
      <c r="G201" s="337">
        <f t="shared" si="7"/>
        <v>0</v>
      </c>
    </row>
    <row r="202" spans="1:7" s="305" customFormat="1" ht="38.25" x14ac:dyDescent="0.2">
      <c r="A202" s="334" t="s">
        <v>529</v>
      </c>
      <c r="B202" s="282">
        <v>41203</v>
      </c>
      <c r="C202" s="338" t="s">
        <v>229</v>
      </c>
      <c r="D202" s="282" t="s">
        <v>110</v>
      </c>
      <c r="E202" s="282">
        <v>241.5</v>
      </c>
      <c r="F202" s="379"/>
      <c r="G202" s="337">
        <f t="shared" si="7"/>
        <v>0</v>
      </c>
    </row>
    <row r="203" spans="1:7" s="305" customFormat="1" ht="25.5" x14ac:dyDescent="0.2">
      <c r="A203" s="334" t="s">
        <v>530</v>
      </c>
      <c r="B203" s="282">
        <v>41301</v>
      </c>
      <c r="C203" s="338" t="s">
        <v>328</v>
      </c>
      <c r="D203" s="209" t="s">
        <v>91</v>
      </c>
      <c r="E203" s="245">
        <v>2040</v>
      </c>
      <c r="F203" s="379"/>
      <c r="G203" s="337">
        <f t="shared" si="7"/>
        <v>0</v>
      </c>
    </row>
    <row r="204" spans="1:7" s="305" customFormat="1" ht="25.5" x14ac:dyDescent="0.2">
      <c r="A204" s="334" t="s">
        <v>531</v>
      </c>
      <c r="B204" s="282">
        <v>41302</v>
      </c>
      <c r="C204" s="338" t="s">
        <v>335</v>
      </c>
      <c r="D204" s="209" t="s">
        <v>91</v>
      </c>
      <c r="E204" s="282">
        <v>515.5</v>
      </c>
      <c r="F204" s="379"/>
      <c r="G204" s="337">
        <f t="shared" si="7"/>
        <v>0</v>
      </c>
    </row>
    <row r="205" spans="1:7" s="305" customFormat="1" x14ac:dyDescent="0.2">
      <c r="A205" s="334" t="s">
        <v>532</v>
      </c>
      <c r="B205" s="282">
        <v>41802</v>
      </c>
      <c r="C205" s="338" t="s">
        <v>329</v>
      </c>
      <c r="D205" s="282" t="s">
        <v>95</v>
      </c>
      <c r="E205" s="282">
        <v>210</v>
      </c>
      <c r="F205" s="379"/>
      <c r="G205" s="337">
        <f t="shared" si="7"/>
        <v>0</v>
      </c>
    </row>
    <row r="206" spans="1:7" s="305" customFormat="1" ht="26.25" thickBot="1" x14ac:dyDescent="0.25">
      <c r="A206" s="334" t="s">
        <v>533</v>
      </c>
      <c r="B206" s="286">
        <v>41804</v>
      </c>
      <c r="C206" s="341" t="s">
        <v>225</v>
      </c>
      <c r="D206" s="286" t="s">
        <v>110</v>
      </c>
      <c r="E206" s="245">
        <v>2152</v>
      </c>
      <c r="F206" s="380"/>
      <c r="G206" s="343">
        <f t="shared" si="7"/>
        <v>0</v>
      </c>
    </row>
    <row r="207" spans="1:7" s="305" customFormat="1" ht="13.5" thickBot="1" x14ac:dyDescent="0.25">
      <c r="A207" s="358"/>
      <c r="B207" s="359"/>
      <c r="C207" s="359"/>
      <c r="D207" s="359"/>
      <c r="E207" s="359"/>
      <c r="F207" s="359"/>
      <c r="G207" s="345"/>
    </row>
    <row r="208" spans="1:7" s="10" customFormat="1" ht="15.75" thickBot="1" x14ac:dyDescent="0.25">
      <c r="A208" s="372"/>
      <c r="B208" s="347" t="s">
        <v>230</v>
      </c>
      <c r="C208" s="347"/>
      <c r="D208" s="347"/>
      <c r="E208" s="347"/>
      <c r="F208" s="348"/>
      <c r="G208" s="363">
        <f>SUM(G190:G206)</f>
        <v>0</v>
      </c>
    </row>
    <row r="209" spans="1:1" s="305" customFormat="1" x14ac:dyDescent="0.2">
      <c r="A209" s="377"/>
    </row>
    <row r="210" spans="1:1" s="305" customFormat="1" x14ac:dyDescent="0.2">
      <c r="A210" s="377"/>
    </row>
    <row r="211" spans="1:1" s="305" customFormat="1" x14ac:dyDescent="0.2">
      <c r="A211" s="377"/>
    </row>
    <row r="212" spans="1:1" ht="15" x14ac:dyDescent="0.25">
      <c r="A212" s="304"/>
    </row>
    <row r="213" spans="1:1" ht="15" x14ac:dyDescent="0.25">
      <c r="A213" s="304"/>
    </row>
  </sheetData>
  <sheetProtection password="8726" sheet="1" objects="1" scenarios="1" sort="0" autoFilter="0" pivotTables="0"/>
  <mergeCells count="51">
    <mergeCell ref="D3:E3"/>
    <mergeCell ref="D19:E19"/>
    <mergeCell ref="D5:E5"/>
    <mergeCell ref="D7:E7"/>
    <mergeCell ref="D9:E9"/>
    <mergeCell ref="D11:E11"/>
    <mergeCell ref="D13:E13"/>
    <mergeCell ref="D15:E15"/>
    <mergeCell ref="D17:E17"/>
    <mergeCell ref="D136:D137"/>
    <mergeCell ref="E136:E137"/>
    <mergeCell ref="F136:F137"/>
    <mergeCell ref="B208:F208"/>
    <mergeCell ref="A161:G161"/>
    <mergeCell ref="C163:C164"/>
    <mergeCell ref="D163:D164"/>
    <mergeCell ref="E163:E164"/>
    <mergeCell ref="F163:F164"/>
    <mergeCell ref="G163:G164"/>
    <mergeCell ref="A21:G21"/>
    <mergeCell ref="B183:F183"/>
    <mergeCell ref="A185:G185"/>
    <mergeCell ref="C187:C188"/>
    <mergeCell ref="D187:D188"/>
    <mergeCell ref="E187:E188"/>
    <mergeCell ref="F187:F188"/>
    <mergeCell ref="G187:G188"/>
    <mergeCell ref="G136:G137"/>
    <mergeCell ref="B159:F159"/>
    <mergeCell ref="A134:G134"/>
    <mergeCell ref="C107:C108"/>
    <mergeCell ref="D107:D108"/>
    <mergeCell ref="E107:E108"/>
    <mergeCell ref="F107:F108"/>
    <mergeCell ref="G107:G108"/>
    <mergeCell ref="B132:F132"/>
    <mergeCell ref="A187:A188"/>
    <mergeCell ref="B187:B188"/>
    <mergeCell ref="B47:F47"/>
    <mergeCell ref="B75:F75"/>
    <mergeCell ref="A49:G49"/>
    <mergeCell ref="A77:G77"/>
    <mergeCell ref="A163:A164"/>
    <mergeCell ref="B163:B164"/>
    <mergeCell ref="A136:A137"/>
    <mergeCell ref="B136:B137"/>
    <mergeCell ref="A107:A108"/>
    <mergeCell ref="B107:B108"/>
    <mergeCell ref="B103:F103"/>
    <mergeCell ref="A105:G105"/>
    <mergeCell ref="C136:C137"/>
  </mergeCells>
  <phoneticPr fontId="2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96" fitToHeight="0" orientation="portrait" r:id="rId1"/>
  <headerFooter alignWithMargins="0">
    <oddHeader>&amp;RRehabilitation of R14 Balti – Sarateni Road
km 43+000 to km 61+000, km 64+370 to km 66+665.7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3"/>
  <sheetViews>
    <sheetView zoomScaleNormal="100" workbookViewId="0">
      <selection activeCell="A2" sqref="A2"/>
    </sheetView>
  </sheetViews>
  <sheetFormatPr defaultRowHeight="12.75" x14ac:dyDescent="0.2"/>
  <cols>
    <col min="1" max="1" width="6.140625" style="1" customWidth="1"/>
    <col min="2" max="2" width="8.85546875" style="1" customWidth="1"/>
    <col min="3" max="3" width="40.5703125" style="1" customWidth="1"/>
    <col min="4" max="4" width="7.42578125" style="1" bestFit="1" customWidth="1"/>
    <col min="5" max="5" width="9.140625" style="1"/>
    <col min="6" max="6" width="5.140625" style="1" bestFit="1" customWidth="1"/>
    <col min="7" max="7" width="10.140625" style="1" bestFit="1" customWidth="1"/>
    <col min="8" max="16384" width="9.140625" style="1"/>
  </cols>
  <sheetData>
    <row r="3" spans="2:2" ht="15" x14ac:dyDescent="0.25">
      <c r="B3" s="2" t="s">
        <v>206</v>
      </c>
    </row>
  </sheetData>
  <sheetProtection password="8726" sheet="1" objects="1" scenarios="1" sort="0" autoFilter="0" pivotTables="0"/>
  <phoneticPr fontId="10" type="noConversion"/>
  <printOptions horizontalCentered="1"/>
  <pageMargins left="0.78740157480314965" right="0.39370078740157483" top="0.94488188976377963" bottom="0.39370078740157483" header="0.39370078740157483" footer="0"/>
  <pageSetup paperSize="9" orientation="portrait" r:id="rId1"/>
  <headerFooter alignWithMargins="0">
    <oddHeader>&amp;RReabilitarea drumului R14 Bălti - Sărăteni, km 43,0 - km 66,665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G42"/>
  <sheetViews>
    <sheetView topLeftCell="A2" zoomScale="90" zoomScaleNormal="90" workbookViewId="0">
      <selection activeCell="E22" sqref="E22:F22"/>
    </sheetView>
  </sheetViews>
  <sheetFormatPr defaultRowHeight="12.75" x14ac:dyDescent="0.2"/>
  <cols>
    <col min="1" max="1" width="5.85546875" style="305" customWidth="1"/>
    <col min="2" max="2" width="7.28515625" style="305" bestFit="1" customWidth="1"/>
    <col min="3" max="3" width="46.42578125" style="305" customWidth="1"/>
    <col min="4" max="5" width="9.140625" style="305"/>
    <col min="6" max="6" width="13.5703125" style="305" customWidth="1"/>
    <col min="7" max="7" width="16.85546875" style="305" customWidth="1"/>
    <col min="8" max="16384" width="9.140625" style="381"/>
  </cols>
  <sheetData>
    <row r="1" spans="1:7" hidden="1" x14ac:dyDescent="0.2"/>
    <row r="3" spans="1:7" s="10" customFormat="1" ht="15" x14ac:dyDescent="0.25">
      <c r="C3" s="382" t="s">
        <v>535</v>
      </c>
    </row>
    <row r="4" spans="1:7" s="384" customFormat="1" x14ac:dyDescent="0.2">
      <c r="A4" s="383"/>
      <c r="B4" s="383"/>
      <c r="C4" s="383"/>
      <c r="D4" s="383"/>
      <c r="E4" s="383"/>
      <c r="F4" s="383"/>
      <c r="G4" s="383"/>
    </row>
    <row r="5" spans="1:7" s="384" customFormat="1" ht="12.75" customHeight="1" thickBot="1" x14ac:dyDescent="0.25">
      <c r="A5" s="383"/>
      <c r="B5" s="383"/>
      <c r="C5" s="383"/>
      <c r="D5" s="383"/>
      <c r="E5" s="383"/>
      <c r="F5" s="383"/>
      <c r="G5" s="383"/>
    </row>
    <row r="6" spans="1:7" ht="12.75" customHeight="1" x14ac:dyDescent="0.2">
      <c r="A6" s="385" t="s">
        <v>199</v>
      </c>
      <c r="B6" s="236" t="s">
        <v>105</v>
      </c>
      <c r="C6" s="385" t="s">
        <v>131</v>
      </c>
      <c r="D6" s="385" t="s">
        <v>132</v>
      </c>
      <c r="E6" s="385" t="s">
        <v>200</v>
      </c>
      <c r="F6" s="386" t="s">
        <v>134</v>
      </c>
      <c r="G6" s="386" t="s">
        <v>135</v>
      </c>
    </row>
    <row r="7" spans="1:7" ht="13.5" thickBot="1" x14ac:dyDescent="0.25">
      <c r="A7" s="387"/>
      <c r="B7" s="238"/>
      <c r="C7" s="387"/>
      <c r="D7" s="387"/>
      <c r="E7" s="387"/>
      <c r="F7" s="388"/>
      <c r="G7" s="388"/>
    </row>
    <row r="8" spans="1:7" ht="13.5" thickBot="1" x14ac:dyDescent="0.25">
      <c r="A8" s="389">
        <v>0</v>
      </c>
      <c r="B8" s="390">
        <v>1</v>
      </c>
      <c r="C8" s="391">
        <v>2</v>
      </c>
      <c r="D8" s="391">
        <v>3</v>
      </c>
      <c r="E8" s="391">
        <v>4</v>
      </c>
      <c r="F8" s="391">
        <v>5</v>
      </c>
      <c r="G8" s="391">
        <v>6</v>
      </c>
    </row>
    <row r="9" spans="1:7" ht="15" x14ac:dyDescent="0.2">
      <c r="A9" s="330" t="s">
        <v>536</v>
      </c>
      <c r="B9" s="277">
        <v>70105</v>
      </c>
      <c r="C9" s="331" t="s">
        <v>232</v>
      </c>
      <c r="D9" s="392" t="s">
        <v>161</v>
      </c>
      <c r="E9" s="393">
        <v>83</v>
      </c>
      <c r="F9" s="414"/>
      <c r="G9" s="394">
        <f>E9*F9</f>
        <v>0</v>
      </c>
    </row>
    <row r="10" spans="1:7" ht="15" x14ac:dyDescent="0.2">
      <c r="A10" s="334" t="s">
        <v>537</v>
      </c>
      <c r="B10" s="282">
        <v>70105</v>
      </c>
      <c r="C10" s="335" t="s">
        <v>233</v>
      </c>
      <c r="D10" s="340" t="s">
        <v>161</v>
      </c>
      <c r="E10" s="395">
        <v>6</v>
      </c>
      <c r="F10" s="415"/>
      <c r="G10" s="396">
        <f t="shared" ref="G10:G17" si="0">E10*F10</f>
        <v>0</v>
      </c>
    </row>
    <row r="11" spans="1:7" ht="15" x14ac:dyDescent="0.2">
      <c r="A11" s="334" t="s">
        <v>538</v>
      </c>
      <c r="B11" s="282">
        <v>70105</v>
      </c>
      <c r="C11" s="335" t="s">
        <v>234</v>
      </c>
      <c r="D11" s="340" t="s">
        <v>161</v>
      </c>
      <c r="E11" s="395">
        <v>121</v>
      </c>
      <c r="F11" s="415"/>
      <c r="G11" s="396">
        <f t="shared" si="0"/>
        <v>0</v>
      </c>
    </row>
    <row r="12" spans="1:7" ht="15" x14ac:dyDescent="0.2">
      <c r="A12" s="334" t="s">
        <v>539</v>
      </c>
      <c r="B12" s="282">
        <v>70105</v>
      </c>
      <c r="C12" s="335" t="s">
        <v>235</v>
      </c>
      <c r="D12" s="340" t="s">
        <v>161</v>
      </c>
      <c r="E12" s="395">
        <v>4</v>
      </c>
      <c r="F12" s="415"/>
      <c r="G12" s="396">
        <f t="shared" si="0"/>
        <v>0</v>
      </c>
    </row>
    <row r="13" spans="1:7" ht="15" x14ac:dyDescent="0.2">
      <c r="A13" s="334" t="s">
        <v>540</v>
      </c>
      <c r="B13" s="282">
        <v>70105</v>
      </c>
      <c r="C13" s="335" t="s">
        <v>236</v>
      </c>
      <c r="D13" s="340" t="s">
        <v>161</v>
      </c>
      <c r="E13" s="395">
        <v>19</v>
      </c>
      <c r="F13" s="415"/>
      <c r="G13" s="396">
        <f t="shared" si="0"/>
        <v>0</v>
      </c>
    </row>
    <row r="14" spans="1:7" ht="15" x14ac:dyDescent="0.2">
      <c r="A14" s="334" t="s">
        <v>541</v>
      </c>
      <c r="B14" s="282">
        <v>70105</v>
      </c>
      <c r="C14" s="335" t="s">
        <v>237</v>
      </c>
      <c r="D14" s="340" t="s">
        <v>161</v>
      </c>
      <c r="E14" s="395">
        <v>2</v>
      </c>
      <c r="F14" s="415"/>
      <c r="G14" s="396">
        <f t="shared" si="0"/>
        <v>0</v>
      </c>
    </row>
    <row r="15" spans="1:7" ht="15" x14ac:dyDescent="0.2">
      <c r="A15" s="334" t="s">
        <v>542</v>
      </c>
      <c r="B15" s="282">
        <v>70105</v>
      </c>
      <c r="C15" s="335" t="s">
        <v>238</v>
      </c>
      <c r="D15" s="340" t="s">
        <v>161</v>
      </c>
      <c r="E15" s="395">
        <v>26</v>
      </c>
      <c r="F15" s="415"/>
      <c r="G15" s="396">
        <f t="shared" si="0"/>
        <v>0</v>
      </c>
    </row>
    <row r="16" spans="1:7" ht="15" x14ac:dyDescent="0.2">
      <c r="A16" s="334" t="s">
        <v>543</v>
      </c>
      <c r="B16" s="282">
        <v>70105</v>
      </c>
      <c r="C16" s="335" t="s">
        <v>336</v>
      </c>
      <c r="D16" s="340" t="s">
        <v>161</v>
      </c>
      <c r="E16" s="395">
        <v>4</v>
      </c>
      <c r="F16" s="415"/>
      <c r="G16" s="396">
        <f t="shared" si="0"/>
        <v>0</v>
      </c>
    </row>
    <row r="17" spans="1:7" ht="15" x14ac:dyDescent="0.2">
      <c r="A17" s="334" t="s">
        <v>544</v>
      </c>
      <c r="B17" s="282">
        <v>70105</v>
      </c>
      <c r="C17" s="335" t="s">
        <v>337</v>
      </c>
      <c r="D17" s="340" t="s">
        <v>161</v>
      </c>
      <c r="E17" s="395">
        <v>3</v>
      </c>
      <c r="F17" s="415"/>
      <c r="G17" s="396">
        <f t="shared" si="0"/>
        <v>0</v>
      </c>
    </row>
    <row r="18" spans="1:7" ht="15" x14ac:dyDescent="0.2">
      <c r="A18" s="334" t="s">
        <v>545</v>
      </c>
      <c r="B18" s="282">
        <v>70103</v>
      </c>
      <c r="C18" s="335" t="s">
        <v>239</v>
      </c>
      <c r="D18" s="340" t="s">
        <v>161</v>
      </c>
      <c r="E18" s="397">
        <v>21</v>
      </c>
      <c r="F18" s="415"/>
      <c r="G18" s="396">
        <f>E18*F18</f>
        <v>0</v>
      </c>
    </row>
    <row r="19" spans="1:7" ht="15" x14ac:dyDescent="0.2">
      <c r="A19" s="334" t="s">
        <v>546</v>
      </c>
      <c r="B19" s="282">
        <v>70104</v>
      </c>
      <c r="C19" s="335" t="s">
        <v>240</v>
      </c>
      <c r="D19" s="340" t="s">
        <v>161</v>
      </c>
      <c r="E19" s="397">
        <v>760</v>
      </c>
      <c r="F19" s="415"/>
      <c r="G19" s="396">
        <f>E19*F19</f>
        <v>0</v>
      </c>
    </row>
    <row r="20" spans="1:7" ht="25.5" x14ac:dyDescent="0.2">
      <c r="A20" s="334" t="s">
        <v>547</v>
      </c>
      <c r="B20" s="398">
        <v>70201</v>
      </c>
      <c r="C20" s="370" t="s">
        <v>295</v>
      </c>
      <c r="D20" s="398" t="s">
        <v>158</v>
      </c>
      <c r="E20" s="399">
        <v>4990</v>
      </c>
      <c r="F20" s="415"/>
      <c r="G20" s="396">
        <f>E20*F20</f>
        <v>0</v>
      </c>
    </row>
    <row r="21" spans="1:7" ht="25.5" x14ac:dyDescent="0.2">
      <c r="A21" s="334" t="s">
        <v>548</v>
      </c>
      <c r="B21" s="398">
        <v>70201</v>
      </c>
      <c r="C21" s="370" t="s">
        <v>241</v>
      </c>
      <c r="D21" s="398" t="s">
        <v>158</v>
      </c>
      <c r="E21" s="399">
        <v>1188</v>
      </c>
      <c r="F21" s="415"/>
      <c r="G21" s="396">
        <f t="shared" ref="G21:G34" si="1">E21*F21</f>
        <v>0</v>
      </c>
    </row>
    <row r="22" spans="1:7" ht="25.5" x14ac:dyDescent="0.2">
      <c r="A22" s="334" t="s">
        <v>549</v>
      </c>
      <c r="B22" s="398">
        <v>70201</v>
      </c>
      <c r="C22" s="370" t="s">
        <v>242</v>
      </c>
      <c r="D22" s="398" t="s">
        <v>158</v>
      </c>
      <c r="E22" s="399">
        <v>4</v>
      </c>
      <c r="F22" s="415"/>
      <c r="G22" s="396">
        <f t="shared" si="1"/>
        <v>0</v>
      </c>
    </row>
    <row r="23" spans="1:7" ht="25.5" x14ac:dyDescent="0.2">
      <c r="A23" s="334" t="s">
        <v>550</v>
      </c>
      <c r="B23" s="398">
        <v>70201</v>
      </c>
      <c r="C23" s="370" t="s">
        <v>243</v>
      </c>
      <c r="D23" s="398" t="s">
        <v>158</v>
      </c>
      <c r="E23" s="399">
        <v>119</v>
      </c>
      <c r="F23" s="415"/>
      <c r="G23" s="396">
        <f t="shared" si="1"/>
        <v>0</v>
      </c>
    </row>
    <row r="24" spans="1:7" ht="15" x14ac:dyDescent="0.2">
      <c r="A24" s="334" t="s">
        <v>551</v>
      </c>
      <c r="B24" s="398">
        <v>70201</v>
      </c>
      <c r="C24" s="400" t="s">
        <v>294</v>
      </c>
      <c r="D24" s="401"/>
      <c r="E24" s="399">
        <v>75</v>
      </c>
      <c r="F24" s="415"/>
      <c r="G24" s="396">
        <f t="shared" si="1"/>
        <v>0</v>
      </c>
    </row>
    <row r="25" spans="1:7" ht="15" x14ac:dyDescent="0.2">
      <c r="A25" s="334" t="s">
        <v>552</v>
      </c>
      <c r="B25" s="398">
        <v>70201</v>
      </c>
      <c r="C25" s="370" t="s">
        <v>244</v>
      </c>
      <c r="D25" s="398" t="s">
        <v>158</v>
      </c>
      <c r="E25" s="397">
        <v>17</v>
      </c>
      <c r="F25" s="415"/>
      <c r="G25" s="396">
        <f t="shared" si="1"/>
        <v>0</v>
      </c>
    </row>
    <row r="26" spans="1:7" ht="15" x14ac:dyDescent="0.2">
      <c r="A26" s="334" t="s">
        <v>553</v>
      </c>
      <c r="B26" s="398">
        <v>70201</v>
      </c>
      <c r="C26" s="370" t="s">
        <v>296</v>
      </c>
      <c r="D26" s="398" t="s">
        <v>158</v>
      </c>
      <c r="E26" s="397">
        <v>108</v>
      </c>
      <c r="F26" s="415"/>
      <c r="G26" s="396">
        <f t="shared" si="1"/>
        <v>0</v>
      </c>
    </row>
    <row r="27" spans="1:7" ht="15" x14ac:dyDescent="0.2">
      <c r="A27" s="334" t="s">
        <v>554</v>
      </c>
      <c r="B27" s="398">
        <v>70201</v>
      </c>
      <c r="C27" s="370" t="s">
        <v>247</v>
      </c>
      <c r="D27" s="398" t="s">
        <v>158</v>
      </c>
      <c r="E27" s="397">
        <v>64</v>
      </c>
      <c r="F27" s="415"/>
      <c r="G27" s="396">
        <f t="shared" si="1"/>
        <v>0</v>
      </c>
    </row>
    <row r="28" spans="1:7" ht="15" x14ac:dyDescent="0.2">
      <c r="A28" s="334" t="s">
        <v>555</v>
      </c>
      <c r="B28" s="398">
        <v>70201</v>
      </c>
      <c r="C28" s="370" t="s">
        <v>248</v>
      </c>
      <c r="D28" s="398" t="s">
        <v>158</v>
      </c>
      <c r="E28" s="397">
        <v>40</v>
      </c>
      <c r="F28" s="415"/>
      <c r="G28" s="396">
        <f t="shared" si="1"/>
        <v>0</v>
      </c>
    </row>
    <row r="29" spans="1:7" ht="15" x14ac:dyDescent="0.2">
      <c r="A29" s="334" t="s">
        <v>556</v>
      </c>
      <c r="B29" s="398">
        <v>70201</v>
      </c>
      <c r="C29" s="370" t="s">
        <v>249</v>
      </c>
      <c r="D29" s="398" t="s">
        <v>158</v>
      </c>
      <c r="E29" s="397">
        <v>43</v>
      </c>
      <c r="F29" s="415"/>
      <c r="G29" s="396">
        <f t="shared" si="1"/>
        <v>0</v>
      </c>
    </row>
    <row r="30" spans="1:7" ht="15" x14ac:dyDescent="0.2">
      <c r="A30" s="334" t="s">
        <v>557</v>
      </c>
      <c r="B30" s="398">
        <v>70201</v>
      </c>
      <c r="C30" s="370" t="s">
        <v>245</v>
      </c>
      <c r="D30" s="398" t="s">
        <v>158</v>
      </c>
      <c r="E30" s="397">
        <v>88</v>
      </c>
      <c r="F30" s="415"/>
      <c r="G30" s="396">
        <f t="shared" si="1"/>
        <v>0</v>
      </c>
    </row>
    <row r="31" spans="1:7" ht="15" x14ac:dyDescent="0.2">
      <c r="A31" s="334" t="s">
        <v>558</v>
      </c>
      <c r="B31" s="398">
        <v>70201</v>
      </c>
      <c r="C31" s="370" t="s">
        <v>297</v>
      </c>
      <c r="D31" s="398" t="s">
        <v>158</v>
      </c>
      <c r="E31" s="397">
        <v>18</v>
      </c>
      <c r="F31" s="415"/>
      <c r="G31" s="396">
        <f t="shared" si="1"/>
        <v>0</v>
      </c>
    </row>
    <row r="32" spans="1:7" ht="15" x14ac:dyDescent="0.2">
      <c r="A32" s="334" t="s">
        <v>559</v>
      </c>
      <c r="B32" s="398">
        <v>70201</v>
      </c>
      <c r="C32" s="370" t="s">
        <v>246</v>
      </c>
      <c r="D32" s="398" t="s">
        <v>158</v>
      </c>
      <c r="E32" s="397">
        <v>20</v>
      </c>
      <c r="F32" s="415"/>
      <c r="G32" s="396">
        <f t="shared" si="1"/>
        <v>0</v>
      </c>
    </row>
    <row r="33" spans="1:7" ht="15" x14ac:dyDescent="0.2">
      <c r="A33" s="334" t="s">
        <v>560</v>
      </c>
      <c r="B33" s="398">
        <v>70201</v>
      </c>
      <c r="C33" s="370" t="s">
        <v>298</v>
      </c>
      <c r="D33" s="398" t="s">
        <v>158</v>
      </c>
      <c r="E33" s="397">
        <v>21</v>
      </c>
      <c r="F33" s="415"/>
      <c r="G33" s="396">
        <f t="shared" si="1"/>
        <v>0</v>
      </c>
    </row>
    <row r="34" spans="1:7" ht="15.75" thickBot="1" x14ac:dyDescent="0.25">
      <c r="A34" s="402" t="s">
        <v>561</v>
      </c>
      <c r="B34" s="286">
        <v>60101</v>
      </c>
      <c r="C34" s="403" t="s">
        <v>574</v>
      </c>
      <c r="D34" s="286" t="s">
        <v>148</v>
      </c>
      <c r="E34" s="404">
        <v>1873</v>
      </c>
      <c r="F34" s="416"/>
      <c r="G34" s="405">
        <f t="shared" si="1"/>
        <v>0</v>
      </c>
    </row>
    <row r="35" spans="1:7" ht="13.5" thickBot="1" x14ac:dyDescent="0.25">
      <c r="F35" s="406"/>
      <c r="G35" s="407"/>
    </row>
    <row r="36" spans="1:7" s="10" customFormat="1" ht="15.75" thickBot="1" x14ac:dyDescent="0.25">
      <c r="A36" s="408"/>
      <c r="B36" s="409"/>
      <c r="C36" s="410" t="s">
        <v>250</v>
      </c>
      <c r="D36" s="410"/>
      <c r="E36" s="409"/>
      <c r="F36" s="411"/>
      <c r="G36" s="412">
        <f>SUM(G9:G34)</f>
        <v>0</v>
      </c>
    </row>
    <row r="38" spans="1:7" x14ac:dyDescent="0.2">
      <c r="F38" s="413"/>
      <c r="G38" s="413"/>
    </row>
    <row r="39" spans="1:7" x14ac:dyDescent="0.2">
      <c r="F39" s="413"/>
      <c r="G39" s="413"/>
    </row>
    <row r="40" spans="1:7" x14ac:dyDescent="0.2">
      <c r="F40" s="413"/>
      <c r="G40" s="413"/>
    </row>
    <row r="41" spans="1:7" x14ac:dyDescent="0.2">
      <c r="F41" s="383"/>
      <c r="G41" s="383"/>
    </row>
    <row r="42" spans="1:7" x14ac:dyDescent="0.2">
      <c r="A42" s="48"/>
      <c r="B42" s="48"/>
      <c r="C42" s="48"/>
      <c r="D42" s="48"/>
      <c r="E42" s="48"/>
      <c r="F42" s="48"/>
      <c r="G42" s="48"/>
    </row>
  </sheetData>
  <sheetProtection password="8726" sheet="1" objects="1" scenarios="1" sort="0" autoFilter="0" pivotTables="0"/>
  <mergeCells count="8">
    <mergeCell ref="G6:G7"/>
    <mergeCell ref="E6:E7"/>
    <mergeCell ref="F6:F7"/>
    <mergeCell ref="C36:D36"/>
    <mergeCell ref="A6:A7"/>
    <mergeCell ref="B6:B7"/>
    <mergeCell ref="C6:C7"/>
    <mergeCell ref="D6:D7"/>
  </mergeCells>
  <phoneticPr fontId="2" type="noConversion"/>
  <printOptions horizontalCentered="1"/>
  <pageMargins left="0.6692913385826772" right="0.39370078740157483" top="0.94488188976377963" bottom="0.39370078740157483" header="0.43307086614173229" footer="0"/>
  <pageSetup paperSize="9" scale="97" fitToHeight="0" orientation="portrait" horizontalDpi="4294967293" r:id="rId1"/>
  <headerFooter alignWithMargins="0">
    <oddHeader>&amp;RRehabilitation of R14 Balti – Sarateni Road
km 43+000 to km 61+000, km 64+370 to km 66+665.7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Summary</vt:lpstr>
      <vt:lpstr>1. General Items</vt:lpstr>
      <vt:lpstr>2,Lucr de preg</vt:lpstr>
      <vt:lpstr>3, Terasamente</vt:lpstr>
      <vt:lpstr>4, Sist Rut</vt:lpstr>
      <vt:lpstr>5,Evacuarea  apelor</vt:lpstr>
      <vt:lpstr>6. Poduri</vt:lpstr>
      <vt:lpstr>7,Masuri contra def</vt:lpstr>
      <vt:lpstr>8,Indicat, marcaj cu schimb</vt:lpstr>
      <vt:lpstr>9, Drum later</vt:lpstr>
      <vt:lpstr>10. Dayworks</vt:lpstr>
      <vt:lpstr>Лист1</vt:lpstr>
      <vt:lpstr>'6. Poduri'!Заголовки_для_печати</vt:lpstr>
      <vt:lpstr>'10. Dayworks'!Область_печати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Boss</cp:lastModifiedBy>
  <cp:lastPrinted>2014-04-23T13:25:53Z</cp:lastPrinted>
  <dcterms:created xsi:type="dcterms:W3CDTF">2007-12-18T12:33:49Z</dcterms:created>
  <dcterms:modified xsi:type="dcterms:W3CDTF">2014-04-23T13:44:50Z</dcterms:modified>
</cp:coreProperties>
</file>